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6" windowHeight="7752"/>
  </bookViews>
  <sheets>
    <sheet name="ESCOLINHA" sheetId="5" r:id="rId1"/>
    <sheet name="Plan1" sheetId="6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5"/>
  <c r="H39" s="1"/>
  <c r="G40"/>
  <c r="H40" s="1"/>
  <c r="G41"/>
  <c r="H41" s="1"/>
  <c r="G38"/>
  <c r="H38" s="1"/>
  <c r="G43"/>
  <c r="H43" s="1"/>
  <c r="G44"/>
  <c r="H44" s="1"/>
  <c r="G45"/>
  <c r="H45" s="1"/>
  <c r="G46"/>
  <c r="H46" s="1"/>
  <c r="G47"/>
  <c r="H47" s="1"/>
  <c r="G36"/>
  <c r="H36" s="1"/>
  <c r="G25"/>
  <c r="H25" s="1"/>
  <c r="G24"/>
  <c r="H24" s="1"/>
  <c r="G23"/>
  <c r="H23" s="1"/>
  <c r="G37" l="1"/>
  <c r="H37" s="1"/>
  <c r="G34"/>
  <c r="H34" s="1"/>
  <c r="G35"/>
  <c r="H35" s="1"/>
  <c r="G33"/>
  <c r="H33" s="1"/>
  <c r="G32"/>
  <c r="H32" s="1"/>
  <c r="G31"/>
  <c r="H31" s="1"/>
  <c r="G50"/>
  <c r="H50" s="1"/>
  <c r="G49"/>
  <c r="H49" s="1"/>
  <c r="G48"/>
  <c r="H48" s="1"/>
  <c r="G26"/>
  <c r="H26" s="1"/>
  <c r="G28" l="1"/>
  <c r="H28" s="1"/>
  <c r="H29" s="1"/>
  <c r="G27"/>
  <c r="H27" s="1"/>
  <c r="G57"/>
  <c r="H57" s="1"/>
  <c r="H58" s="1"/>
  <c r="G54"/>
  <c r="H54" s="1"/>
  <c r="G51"/>
  <c r="H51" s="1"/>
  <c r="G42"/>
  <c r="H42" s="1"/>
  <c r="H52" s="1"/>
  <c r="G20"/>
  <c r="H20" s="1"/>
  <c r="H55" l="1"/>
  <c r="H21"/>
  <c r="H59" s="1"/>
</calcChain>
</file>

<file path=xl/sharedStrings.xml><?xml version="1.0" encoding="utf-8"?>
<sst xmlns="http://schemas.openxmlformats.org/spreadsheetml/2006/main" count="123" uniqueCount="95">
  <si>
    <t>PLANILHA ORÇAMENTÁRIA DE CUSTOS</t>
  </si>
  <si>
    <t>PREFEITURA MUNICIPAL DE SANTANA DO RIACHO - MG</t>
  </si>
  <si>
    <t>BDI</t>
  </si>
  <si>
    <t>ITEM</t>
  </si>
  <si>
    <t>CÓDIGO</t>
  </si>
  <si>
    <t>UNID.</t>
  </si>
  <si>
    <t>QUANT.</t>
  </si>
  <si>
    <t>PREÇO UNITÁRIO S/ BDI</t>
  </si>
  <si>
    <t>PREÇO UNITÁRIO C/ BDI</t>
  </si>
  <si>
    <t>PREÇO TOTAL</t>
  </si>
  <si>
    <t>1</t>
  </si>
  <si>
    <t>1.1</t>
  </si>
  <si>
    <t>TOTAL DO ÍTEM 1</t>
  </si>
  <si>
    <t>2.1</t>
  </si>
  <si>
    <t>TOTAL DO ÍTEM 2.</t>
  </si>
  <si>
    <t>3.1</t>
  </si>
  <si>
    <t>3.2</t>
  </si>
  <si>
    <t>3.3</t>
  </si>
  <si>
    <t>TOTAL DO ÍTEM 3.</t>
  </si>
  <si>
    <t>4.1</t>
  </si>
  <si>
    <t>UNID</t>
  </si>
  <si>
    <t>INSTALAÇÕES INICIAIS</t>
  </si>
  <si>
    <t>74209/001</t>
  </si>
  <si>
    <t>M²</t>
  </si>
  <si>
    <t>2.2</t>
  </si>
  <si>
    <t>2.3</t>
  </si>
  <si>
    <t>2.4</t>
  </si>
  <si>
    <t>2.5</t>
  </si>
  <si>
    <t>2.6</t>
  </si>
  <si>
    <t>pintura</t>
  </si>
  <si>
    <t>elétrica</t>
  </si>
  <si>
    <t>vb</t>
  </si>
  <si>
    <t>m</t>
  </si>
  <si>
    <t>m²</t>
  </si>
  <si>
    <t>unid.</t>
  </si>
  <si>
    <t>3.4</t>
  </si>
  <si>
    <t>3.5</t>
  </si>
  <si>
    <t>3.6</t>
  </si>
  <si>
    <t>3.7</t>
  </si>
  <si>
    <t>3.8</t>
  </si>
  <si>
    <t>3.9</t>
  </si>
  <si>
    <t>3.10</t>
  </si>
  <si>
    <t>fundação</t>
  </si>
  <si>
    <t>hidráulica</t>
  </si>
  <si>
    <t>m³</t>
  </si>
  <si>
    <t>Placas de obra</t>
  </si>
  <si>
    <t>TOTAL GERAL DA OBRA:</t>
  </si>
  <si>
    <t>orçamento</t>
  </si>
  <si>
    <t>Limpeza Geral</t>
  </si>
  <si>
    <t>alvenaria de tijolo cerâmico 09x19x29</t>
  </si>
  <si>
    <t>73935/002</t>
  </si>
  <si>
    <t>chapisco</t>
  </si>
  <si>
    <t>reboco</t>
  </si>
  <si>
    <t>contrapiso cimentado</t>
  </si>
  <si>
    <t>emboço</t>
  </si>
  <si>
    <t>3.11</t>
  </si>
  <si>
    <t>3.12</t>
  </si>
  <si>
    <t>SUB-TOTAL - ITEM 4.</t>
  </si>
  <si>
    <t>TOTAL DO ÍTEM 17.</t>
  </si>
  <si>
    <t>73965/009</t>
  </si>
  <si>
    <t>caixa d'água 1000L</t>
  </si>
  <si>
    <t>79506/002</t>
  </si>
  <si>
    <t xml:space="preserve">fossa séptica </t>
  </si>
  <si>
    <t>sumidouro</t>
  </si>
  <si>
    <t>74198/01</t>
  </si>
  <si>
    <t>alambrado com tela de arame galvanizada</t>
  </si>
  <si>
    <t>cerâmica</t>
  </si>
  <si>
    <t>rejunte</t>
  </si>
  <si>
    <t>revestimento</t>
  </si>
  <si>
    <t>Playground</t>
  </si>
  <si>
    <t>Limpeza geral</t>
  </si>
  <si>
    <t>pilares de sustenção</t>
  </si>
  <si>
    <t>tesoura inteira em madeiravão de 10 m</t>
  </si>
  <si>
    <t>trama de madeira, ripas, caibros e terças</t>
  </si>
  <si>
    <t>telhamento com telha cerâmica</t>
  </si>
  <si>
    <t>cumeeira e espigão</t>
  </si>
  <si>
    <t>calha em chapa de aço</t>
  </si>
  <si>
    <t>kit de porta de madeira 70x210</t>
  </si>
  <si>
    <t>janela de aço tipo basculante</t>
  </si>
  <si>
    <t>escavação manual de vala h=20,00cm -</t>
  </si>
  <si>
    <t>escavação manual de vala h=150,00cm</t>
  </si>
  <si>
    <t>m2</t>
  </si>
  <si>
    <t>74141/01</t>
  </si>
  <si>
    <t>laje pre moldada</t>
  </si>
  <si>
    <t>DATA: 06/03/2017</t>
  </si>
  <si>
    <t>FORMA DE EXECUÇÃO: DIRETA</t>
  </si>
  <si>
    <t xml:space="preserve">REGIÃO/MÊS DE REFERÊNCIA: SINAPI-JANEIRO/2017; </t>
  </si>
  <si>
    <t>PRAZO DE EXECUÇÃO: 2 MESES</t>
  </si>
  <si>
    <t>DESCRIÇÃO            ( vide código sinapi )</t>
  </si>
  <si>
    <t>LOCAL:Santana do Riacho</t>
  </si>
  <si>
    <t>Escola Infantil Geralda José dos Santos</t>
  </si>
  <si>
    <t>SERVIÇOS PRELIMINARES</t>
  </si>
  <si>
    <t>PÁTIO COBERTO</t>
  </si>
  <si>
    <t>OBRA:  PATIO COBERTO E PLAYGROUND</t>
  </si>
  <si>
    <t xml:space="preserve">                                PROPOSIÇÃO DE LEI Nº 812/CMSR/2017 - ANEXO II</t>
  </si>
</sst>
</file>

<file path=xl/styles.xml><?xml version="1.0" encoding="utf-8"?>
<styleSheet xmlns="http://schemas.openxmlformats.org/spreadsheetml/2006/main">
  <numFmts count="3">
    <numFmt numFmtId="44" formatCode="_(&quot;R$ &quot;* #,##0.00_);_(&quot;R$ &quot;* \(#,##0.00\);_(&quot;R$ &quot;* &quot;-&quot;??_);_(@_)"/>
    <numFmt numFmtId="43" formatCode="_(* #,##0.00_);_(* \(#,##0.00\);_(* &quot;-&quot;??_);_(@_)"/>
    <numFmt numFmtId="164" formatCode="_-&quot;R$&quot;\ * #,##0.00_-;\-&quot;R$&quot;\ * #,##0.00_-;_-&quot;R$&quot;\ * &quot;-&quot;??_-;_-@_-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6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33">
    <xf numFmtId="0" fontId="0" fillId="0" borderId="0" xfId="0"/>
    <xf numFmtId="44" fontId="3" fillId="0" borderId="0" xfId="3" applyFont="1"/>
    <xf numFmtId="0" fontId="4" fillId="0" borderId="0" xfId="2" applyFont="1"/>
    <xf numFmtId="0" fontId="4" fillId="0" borderId="0" xfId="2" applyFont="1" applyAlignment="1">
      <alignment horizontal="center"/>
    </xf>
    <xf numFmtId="44" fontId="4" fillId="0" borderId="0" xfId="3" applyFont="1"/>
    <xf numFmtId="0" fontId="5" fillId="0" borderId="0" xfId="2" applyFont="1"/>
    <xf numFmtId="0" fontId="4" fillId="0" borderId="0" xfId="2" applyFont="1" applyAlignment="1">
      <alignment horizontal="left"/>
    </xf>
    <xf numFmtId="164" fontId="4" fillId="0" borderId="0" xfId="1" applyFont="1"/>
    <xf numFmtId="0" fontId="6" fillId="0" borderId="27" xfId="0" applyFont="1" applyBorder="1" applyAlignment="1">
      <alignment horizontal="left"/>
    </xf>
    <xf numFmtId="0" fontId="0" fillId="4" borderId="0" xfId="0" applyFill="1" applyProtection="1"/>
    <xf numFmtId="0" fontId="7" fillId="4" borderId="0" xfId="0" applyFont="1" applyFill="1" applyProtection="1"/>
    <xf numFmtId="0" fontId="4" fillId="0" borderId="1" xfId="2" applyFont="1" applyFill="1" applyBorder="1" applyAlignment="1">
      <alignment horizontal="center"/>
    </xf>
    <xf numFmtId="0" fontId="4" fillId="0" borderId="2" xfId="2" applyFont="1" applyFill="1" applyBorder="1" applyAlignment="1">
      <alignment horizontal="center"/>
    </xf>
    <xf numFmtId="0" fontId="4" fillId="0" borderId="3" xfId="2" applyFont="1" applyFill="1" applyBorder="1" applyAlignment="1">
      <alignment horizontal="center"/>
    </xf>
    <xf numFmtId="0" fontId="8" fillId="0" borderId="4" xfId="2" applyFont="1" applyFill="1" applyBorder="1" applyAlignment="1">
      <alignment horizontal="center"/>
    </xf>
    <xf numFmtId="0" fontId="8" fillId="0" borderId="5" xfId="2" applyFont="1" applyFill="1" applyBorder="1" applyAlignment="1">
      <alignment horizontal="center"/>
    </xf>
    <xf numFmtId="0" fontId="9" fillId="0" borderId="5" xfId="2" applyFont="1" applyFill="1" applyBorder="1" applyAlignment="1">
      <alignment horizontal="left"/>
    </xf>
    <xf numFmtId="164" fontId="8" fillId="0" borderId="5" xfId="1" applyFont="1" applyFill="1" applyBorder="1" applyAlignment="1">
      <alignment horizontal="center"/>
    </xf>
    <xf numFmtId="0" fontId="8" fillId="0" borderId="6" xfId="2" applyFont="1" applyFill="1" applyBorder="1" applyAlignment="1">
      <alignment horizontal="center"/>
    </xf>
    <xf numFmtId="0" fontId="8" fillId="0" borderId="0" xfId="2" applyFont="1"/>
    <xf numFmtId="0" fontId="9" fillId="4" borderId="1" xfId="2" applyFont="1" applyFill="1" applyBorder="1" applyAlignment="1">
      <alignment horizontal="center" vertical="center"/>
    </xf>
    <xf numFmtId="0" fontId="9" fillId="4" borderId="2" xfId="2" applyFont="1" applyFill="1" applyBorder="1" applyAlignment="1">
      <alignment horizontal="center" vertical="center"/>
    </xf>
    <xf numFmtId="0" fontId="9" fillId="4" borderId="3" xfId="2" applyFont="1" applyFill="1" applyBorder="1" applyAlignment="1">
      <alignment horizontal="center" vertical="center"/>
    </xf>
    <xf numFmtId="0" fontId="8" fillId="4" borderId="4" xfId="2" applyFont="1" applyFill="1" applyBorder="1" applyAlignment="1">
      <alignment horizontal="center" vertical="center"/>
    </xf>
    <xf numFmtId="0" fontId="8" fillId="4" borderId="5" xfId="2" applyFont="1" applyFill="1" applyBorder="1" applyAlignment="1">
      <alignment horizontal="center" vertical="center"/>
    </xf>
    <xf numFmtId="0" fontId="8" fillId="4" borderId="5" xfId="2" applyFont="1" applyFill="1" applyBorder="1" applyAlignment="1">
      <alignment horizontal="left" vertical="center"/>
    </xf>
    <xf numFmtId="164" fontId="8" fillId="4" borderId="5" xfId="1" applyFont="1" applyFill="1" applyBorder="1" applyAlignment="1">
      <alignment horizontal="center" vertical="center"/>
    </xf>
    <xf numFmtId="44" fontId="8" fillId="4" borderId="5" xfId="3" applyFont="1" applyFill="1" applyBorder="1" applyAlignment="1">
      <alignment horizontal="center" vertical="center"/>
    </xf>
    <xf numFmtId="44" fontId="8" fillId="4" borderId="6" xfId="3" applyFont="1" applyFill="1" applyBorder="1" applyAlignment="1">
      <alignment horizontal="center" vertical="center"/>
    </xf>
    <xf numFmtId="0" fontId="8" fillId="4" borderId="7" xfId="2" applyFont="1" applyFill="1" applyBorder="1" applyAlignment="1">
      <alignment horizontal="center" vertical="center"/>
    </xf>
    <xf numFmtId="0" fontId="8" fillId="4" borderId="8" xfId="2" applyFont="1" applyFill="1" applyBorder="1" applyAlignment="1">
      <alignment horizontal="center" vertical="center"/>
    </xf>
    <xf numFmtId="0" fontId="8" fillId="4" borderId="9" xfId="2" applyFont="1" applyFill="1" applyBorder="1" applyAlignment="1">
      <alignment horizontal="center" vertical="center"/>
    </xf>
    <xf numFmtId="0" fontId="8" fillId="4" borderId="1" xfId="2" applyFont="1" applyFill="1" applyBorder="1" applyAlignment="1">
      <alignment horizontal="center" vertical="center"/>
    </xf>
    <xf numFmtId="0" fontId="8" fillId="4" borderId="2" xfId="2" applyFont="1" applyFill="1" applyBorder="1" applyAlignment="1">
      <alignment horizontal="center" vertical="center"/>
    </xf>
    <xf numFmtId="0" fontId="8" fillId="4" borderId="3" xfId="2" applyFont="1" applyFill="1" applyBorder="1" applyAlignment="1">
      <alignment horizontal="center" vertical="center"/>
    </xf>
    <xf numFmtId="0" fontId="6" fillId="4" borderId="10" xfId="2" applyFont="1" applyFill="1" applyBorder="1" applyAlignment="1">
      <alignment horizontal="left" vertical="center" wrapText="1"/>
    </xf>
    <xf numFmtId="0" fontId="6" fillId="4" borderId="11" xfId="2" applyFont="1" applyFill="1" applyBorder="1" applyAlignment="1">
      <alignment horizontal="left" vertical="center" wrapText="1"/>
    </xf>
    <xf numFmtId="0" fontId="6" fillId="4" borderId="11" xfId="2" applyFont="1" applyFill="1" applyBorder="1" applyAlignment="1">
      <alignment horizontal="left" vertical="center"/>
    </xf>
    <xf numFmtId="0" fontId="6" fillId="4" borderId="12" xfId="2" applyFont="1" applyFill="1" applyBorder="1" applyAlignment="1">
      <alignment horizontal="left" vertical="center"/>
    </xf>
    <xf numFmtId="0" fontId="6" fillId="4" borderId="13" xfId="0" applyFont="1" applyFill="1" applyBorder="1" applyAlignment="1">
      <alignment horizontal="left" vertical="center"/>
    </xf>
    <xf numFmtId="0" fontId="6" fillId="4" borderId="14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left" vertical="center"/>
    </xf>
    <xf numFmtId="0" fontId="8" fillId="4" borderId="15" xfId="2" applyFont="1" applyFill="1" applyBorder="1" applyAlignment="1">
      <alignment horizontal="center" vertical="center"/>
    </xf>
    <xf numFmtId="0" fontId="8" fillId="4" borderId="16" xfId="2" applyFont="1" applyFill="1" applyBorder="1" applyAlignment="1">
      <alignment horizontal="center" vertical="center"/>
    </xf>
    <xf numFmtId="0" fontId="8" fillId="4" borderId="17" xfId="2" applyFont="1" applyFill="1" applyBorder="1" applyAlignment="1">
      <alignment horizontal="center" vertical="center"/>
    </xf>
    <xf numFmtId="0" fontId="6" fillId="4" borderId="18" xfId="2" applyFont="1" applyFill="1" applyBorder="1" applyAlignment="1">
      <alignment horizontal="center" vertical="center" wrapText="1"/>
    </xf>
    <xf numFmtId="0" fontId="6" fillId="4" borderId="19" xfId="2" applyFont="1" applyFill="1" applyBorder="1" applyAlignment="1">
      <alignment horizontal="center" vertical="center" wrapText="1"/>
    </xf>
    <xf numFmtId="0" fontId="6" fillId="4" borderId="20" xfId="2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44" fontId="8" fillId="4" borderId="22" xfId="3" applyFont="1" applyFill="1" applyBorder="1" applyAlignment="1">
      <alignment horizontal="center" vertical="center"/>
    </xf>
    <xf numFmtId="10" fontId="8" fillId="4" borderId="23" xfId="4" applyNumberFormat="1" applyFont="1" applyFill="1" applyBorder="1" applyAlignment="1">
      <alignment horizontal="center" vertical="center"/>
    </xf>
    <xf numFmtId="0" fontId="8" fillId="0" borderId="24" xfId="2" applyFont="1" applyFill="1" applyBorder="1" applyAlignment="1">
      <alignment horizontal="center" vertical="center" wrapText="1"/>
    </xf>
    <xf numFmtId="0" fontId="8" fillId="0" borderId="25" xfId="2" applyFont="1" applyFill="1" applyBorder="1" applyAlignment="1">
      <alignment horizontal="center" vertical="center" wrapText="1"/>
    </xf>
    <xf numFmtId="0" fontId="8" fillId="0" borderId="26" xfId="2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/>
    </xf>
    <xf numFmtId="0" fontId="8" fillId="0" borderId="8" xfId="2" applyFont="1" applyFill="1" applyBorder="1" applyAlignment="1">
      <alignment horizontal="center" vertical="center" wrapText="1"/>
    </xf>
    <xf numFmtId="164" fontId="8" fillId="0" borderId="8" xfId="1" applyFont="1" applyFill="1" applyBorder="1" applyAlignment="1">
      <alignment horizontal="center" vertical="center" wrapText="1"/>
    </xf>
    <xf numFmtId="44" fontId="8" fillId="0" borderId="8" xfId="3" applyFont="1" applyFill="1" applyBorder="1" applyAlignment="1">
      <alignment horizontal="center" vertical="center" wrapText="1"/>
    </xf>
    <xf numFmtId="44" fontId="8" fillId="0" borderId="9" xfId="3" applyFont="1" applyFill="1" applyBorder="1" applyAlignment="1">
      <alignment horizontal="center" vertical="center" wrapText="1"/>
    </xf>
    <xf numFmtId="0" fontId="9" fillId="2" borderId="7" xfId="2" applyFont="1" applyFill="1" applyBorder="1" applyAlignment="1">
      <alignment horizontal="center" vertical="center" wrapText="1"/>
    </xf>
    <xf numFmtId="0" fontId="9" fillId="2" borderId="35" xfId="2" applyFont="1" applyFill="1" applyBorder="1" applyAlignment="1">
      <alignment horizontal="left" vertical="center" wrapText="1"/>
    </xf>
    <xf numFmtId="0" fontId="9" fillId="2" borderId="5" xfId="2" applyFont="1" applyFill="1" applyBorder="1" applyAlignment="1">
      <alignment horizontal="left" vertical="center" wrapText="1"/>
    </xf>
    <xf numFmtId="0" fontId="9" fillId="2" borderId="6" xfId="2" applyFont="1" applyFill="1" applyBorder="1" applyAlignment="1">
      <alignment horizontal="left" vertical="center" wrapText="1"/>
    </xf>
    <xf numFmtId="0" fontId="9" fillId="0" borderId="0" xfId="2" applyFont="1"/>
    <xf numFmtId="0" fontId="8" fillId="0" borderId="31" xfId="0" applyFont="1" applyFill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/>
    </xf>
    <xf numFmtId="0" fontId="6" fillId="0" borderId="32" xfId="0" applyFont="1" applyFill="1" applyBorder="1" applyAlignment="1">
      <alignment horizontal="left" vertical="top" wrapText="1"/>
    </xf>
    <xf numFmtId="2" fontId="8" fillId="0" borderId="32" xfId="5" applyNumberFormat="1" applyFont="1" applyFill="1" applyBorder="1" applyAlignment="1">
      <alignment horizontal="center" vertical="center" wrapText="1"/>
    </xf>
    <xf numFmtId="4" fontId="6" fillId="0" borderId="32" xfId="0" applyNumberFormat="1" applyFont="1" applyFill="1" applyBorder="1" applyAlignment="1">
      <alignment horizontal="center" vertical="center" wrapText="1"/>
    </xf>
    <xf numFmtId="164" fontId="8" fillId="0" borderId="32" xfId="1" applyFont="1" applyFill="1" applyBorder="1" applyAlignment="1">
      <alignment horizontal="center" vertical="center" wrapText="1"/>
    </xf>
    <xf numFmtId="44" fontId="6" fillId="0" borderId="32" xfId="3" applyFont="1" applyFill="1" applyBorder="1" applyAlignment="1">
      <alignment horizontal="center" vertical="center" wrapText="1"/>
    </xf>
    <xf numFmtId="44" fontId="6" fillId="0" borderId="33" xfId="3" applyFont="1" applyFill="1" applyBorder="1" applyAlignment="1">
      <alignment horizontal="center" vertical="center" wrapText="1"/>
    </xf>
    <xf numFmtId="0" fontId="9" fillId="3" borderId="24" xfId="2" applyFont="1" applyFill="1" applyBorder="1" applyAlignment="1">
      <alignment horizontal="center" vertical="center" wrapText="1"/>
    </xf>
    <xf numFmtId="0" fontId="9" fillId="3" borderId="25" xfId="2" applyFont="1" applyFill="1" applyBorder="1" applyAlignment="1">
      <alignment horizontal="center" vertical="center" wrapText="1"/>
    </xf>
    <xf numFmtId="0" fontId="9" fillId="3" borderId="36" xfId="2" applyFont="1" applyFill="1" applyBorder="1" applyAlignment="1">
      <alignment horizontal="center" vertical="center" wrapText="1"/>
    </xf>
    <xf numFmtId="44" fontId="11" fillId="3" borderId="12" xfId="3" applyFont="1" applyFill="1" applyBorder="1" applyAlignment="1">
      <alignment horizontal="center" vertical="center" wrapText="1"/>
    </xf>
    <xf numFmtId="49" fontId="9" fillId="2" borderId="40" xfId="2" applyNumberFormat="1" applyFont="1" applyFill="1" applyBorder="1" applyAlignment="1">
      <alignment horizontal="left" vertical="center" wrapText="1"/>
    </xf>
    <xf numFmtId="49" fontId="9" fillId="2" borderId="2" xfId="2" applyNumberFormat="1" applyFont="1" applyFill="1" applyBorder="1" applyAlignment="1">
      <alignment horizontal="left" vertical="center" wrapText="1"/>
    </xf>
    <xf numFmtId="49" fontId="9" fillId="2" borderId="3" xfId="2" applyNumberFormat="1" applyFont="1" applyFill="1" applyBorder="1" applyAlignment="1">
      <alignment horizontal="left" vertical="center" wrapText="1"/>
    </xf>
    <xf numFmtId="0" fontId="10" fillId="0" borderId="38" xfId="0" applyFont="1" applyBorder="1" applyAlignment="1">
      <alignment horizontal="center" vertical="center"/>
    </xf>
    <xf numFmtId="0" fontId="6" fillId="0" borderId="38" xfId="0" applyFont="1" applyBorder="1" applyAlignment="1">
      <alignment horizontal="left"/>
    </xf>
    <xf numFmtId="0" fontId="10" fillId="0" borderId="38" xfId="0" applyFont="1" applyBorder="1" applyAlignment="1">
      <alignment horizontal="center"/>
    </xf>
    <xf numFmtId="164" fontId="10" fillId="0" borderId="38" xfId="1" applyFont="1" applyBorder="1" applyAlignment="1">
      <alignment horizontal="center"/>
    </xf>
    <xf numFmtId="164" fontId="6" fillId="4" borderId="27" xfId="1" applyFont="1" applyFill="1" applyBorder="1" applyAlignment="1">
      <alignment horizontal="center" vertical="center" wrapText="1"/>
    </xf>
    <xf numFmtId="164" fontId="6" fillId="4" borderId="29" xfId="1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/>
    </xf>
    <xf numFmtId="164" fontId="10" fillId="0" borderId="27" xfId="1" applyFont="1" applyBorder="1" applyAlignment="1">
      <alignment horizontal="center"/>
    </xf>
    <xf numFmtId="0" fontId="6" fillId="0" borderId="37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/>
    </xf>
    <xf numFmtId="164" fontId="6" fillId="0" borderId="27" xfId="1" applyFont="1" applyBorder="1" applyAlignment="1">
      <alignment horizontal="center"/>
    </xf>
    <xf numFmtId="0" fontId="9" fillId="3" borderId="41" xfId="2" applyFont="1" applyFill="1" applyBorder="1" applyAlignment="1">
      <alignment horizontal="center" vertical="center" wrapText="1"/>
    </xf>
    <xf numFmtId="0" fontId="9" fillId="3" borderId="16" xfId="2" applyFont="1" applyFill="1" applyBorder="1" applyAlignment="1">
      <alignment horizontal="center" vertical="center" wrapText="1"/>
    </xf>
    <xf numFmtId="0" fontId="9" fillId="3" borderId="42" xfId="2" applyFont="1" applyFill="1" applyBorder="1" applyAlignment="1">
      <alignment horizontal="center" vertical="center" wrapText="1"/>
    </xf>
    <xf numFmtId="44" fontId="11" fillId="3" borderId="23" xfId="3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44" fontId="6" fillId="0" borderId="38" xfId="3" applyFont="1" applyFill="1" applyBorder="1" applyAlignment="1">
      <alignment horizontal="center" vertical="center" wrapText="1"/>
    </xf>
    <xf numFmtId="44" fontId="6" fillId="0" borderId="39" xfId="3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 wrapText="1"/>
    </xf>
    <xf numFmtId="0" fontId="6" fillId="0" borderId="27" xfId="0" applyFont="1" applyBorder="1" applyAlignment="1">
      <alignment horizontal="left" wrapText="1"/>
    </xf>
    <xf numFmtId="44" fontId="6" fillId="0" borderId="27" xfId="3" applyFont="1" applyFill="1" applyBorder="1" applyAlignment="1">
      <alignment horizontal="center" vertical="center" wrapText="1"/>
    </xf>
    <xf numFmtId="44" fontId="6" fillId="0" borderId="29" xfId="3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6" fillId="0" borderId="28" xfId="0" applyFont="1" applyBorder="1" applyAlignment="1">
      <alignment horizontal="left"/>
    </xf>
    <xf numFmtId="0" fontId="10" fillId="0" borderId="28" xfId="0" applyFont="1" applyBorder="1" applyAlignment="1">
      <alignment horizontal="center"/>
    </xf>
    <xf numFmtId="164" fontId="10" fillId="0" borderId="28" xfId="1" applyFont="1" applyBorder="1" applyAlignment="1">
      <alignment horizontal="center"/>
    </xf>
    <xf numFmtId="44" fontId="6" fillId="0" borderId="28" xfId="3" applyFont="1" applyFill="1" applyBorder="1" applyAlignment="1">
      <alignment horizontal="center" vertical="center" wrapText="1"/>
    </xf>
    <xf numFmtId="44" fontId="6" fillId="0" borderId="30" xfId="3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35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6" fillId="0" borderId="32" xfId="2" applyFont="1" applyFill="1" applyBorder="1" applyAlignment="1">
      <alignment horizontal="left" vertical="center" wrapText="1"/>
    </xf>
    <xf numFmtId="4" fontId="8" fillId="0" borderId="32" xfId="0" applyNumberFormat="1" applyFont="1" applyFill="1" applyBorder="1" applyAlignment="1">
      <alignment horizontal="center" vertical="center" wrapText="1"/>
    </xf>
    <xf numFmtId="0" fontId="10" fillId="0" borderId="32" xfId="0" applyFont="1" applyBorder="1" applyAlignment="1">
      <alignment horizontal="center"/>
    </xf>
    <xf numFmtId="0" fontId="11" fillId="3" borderId="24" xfId="0" applyFont="1" applyFill="1" applyBorder="1" applyAlignment="1">
      <alignment horizontal="center" vertical="center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36" xfId="0" applyFont="1" applyFill="1" applyBorder="1" applyAlignment="1">
      <alignment horizontal="center" vertical="center" wrapText="1"/>
    </xf>
    <xf numFmtId="0" fontId="10" fillId="0" borderId="32" xfId="0" applyFont="1" applyBorder="1" applyAlignment="1">
      <alignment horizontal="left"/>
    </xf>
    <xf numFmtId="2" fontId="6" fillId="0" borderId="32" xfId="5" applyNumberFormat="1" applyFont="1" applyFill="1" applyBorder="1" applyAlignment="1">
      <alignment horizontal="center" vertical="center" wrapText="1"/>
    </xf>
    <xf numFmtId="164" fontId="10" fillId="0" borderId="32" xfId="1" applyFont="1" applyBorder="1" applyAlignment="1">
      <alignment horizontal="center"/>
    </xf>
    <xf numFmtId="49" fontId="9" fillId="5" borderId="1" xfId="2" applyNumberFormat="1" applyFont="1" applyFill="1" applyBorder="1" applyAlignment="1">
      <alignment horizontal="right" vertical="center" wrapText="1"/>
    </xf>
    <xf numFmtId="49" fontId="9" fillId="5" borderId="2" xfId="2" applyNumberFormat="1" applyFont="1" applyFill="1" applyBorder="1" applyAlignment="1">
      <alignment horizontal="right" vertical="center" wrapText="1"/>
    </xf>
    <xf numFmtId="49" fontId="9" fillId="5" borderId="34" xfId="2" applyNumberFormat="1" applyFont="1" applyFill="1" applyBorder="1" applyAlignment="1">
      <alignment horizontal="right" vertical="center" wrapText="1"/>
    </xf>
    <xf numFmtId="44" fontId="11" fillId="5" borderId="20" xfId="3" applyFont="1" applyFill="1" applyBorder="1" applyAlignment="1">
      <alignment horizontal="center" vertical="center" wrapText="1"/>
    </xf>
    <xf numFmtId="0" fontId="12" fillId="0" borderId="0" xfId="2" applyFont="1"/>
  </cellXfs>
  <cellStyles count="6">
    <cellStyle name="Moeda" xfId="1" builtinId="4"/>
    <cellStyle name="Moeda 3" xfId="3"/>
    <cellStyle name="Normal" xfId="0" builtinId="0"/>
    <cellStyle name="Normal 14" xfId="2"/>
    <cellStyle name="Porcentagem 2" xfId="4"/>
    <cellStyle name="Separador de milhares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546653</xdr:colOff>
      <xdr:row>0</xdr:row>
      <xdr:rowOff>24848</xdr:rowOff>
    </xdr:from>
    <xdr:to>
      <xdr:col>2</xdr:col>
      <xdr:colOff>861392</xdr:colOff>
      <xdr:row>5</xdr:row>
      <xdr:rowOff>74543</xdr:rowOff>
    </xdr:to>
    <xdr:sp macro="" textlink="">
      <xdr:nvSpPr>
        <xdr:cNvPr id="17" name="CaixaDeTexto 16"/>
        <xdr:cNvSpPr txBox="1"/>
      </xdr:nvSpPr>
      <xdr:spPr>
        <a:xfrm>
          <a:off x="1035327" y="24848"/>
          <a:ext cx="1441174" cy="6211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t-BR" sz="1100"/>
        </a:p>
      </xdr:txBody>
    </xdr:sp>
    <xdr:clientData/>
  </xdr:twoCellAnchor>
  <xdr:twoCellAnchor>
    <xdr:from>
      <xdr:col>1</xdr:col>
      <xdr:colOff>1085022</xdr:colOff>
      <xdr:row>0</xdr:row>
      <xdr:rowOff>16566</xdr:rowOff>
    </xdr:from>
    <xdr:to>
      <xdr:col>6</xdr:col>
      <xdr:colOff>57978</xdr:colOff>
      <xdr:row>5</xdr:row>
      <xdr:rowOff>173935</xdr:rowOff>
    </xdr:to>
    <xdr:sp macro="" textlink="">
      <xdr:nvSpPr>
        <xdr:cNvPr id="19" name="CaixaDeTexto 18"/>
        <xdr:cNvSpPr txBox="1"/>
      </xdr:nvSpPr>
      <xdr:spPr>
        <a:xfrm>
          <a:off x="1573696" y="16566"/>
          <a:ext cx="4580282" cy="7288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pt-BR" sz="1100">
              <a:solidFill>
                <a:schemeClr val="dk1"/>
              </a:solidFill>
              <a:latin typeface="+mn-lt"/>
              <a:ea typeface="+mn-ea"/>
              <a:cs typeface="+mn-cs"/>
            </a:rPr>
            <a:t>                           </a:t>
          </a:r>
        </a:p>
        <a:p>
          <a:endParaRPr lang="pt-B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pt-BR" sz="1100"/>
        </a:p>
      </xdr:txBody>
    </xdr:sp>
    <xdr:clientData/>
  </xdr:twoCellAnchor>
  <xdr:twoCellAnchor>
    <xdr:from>
      <xdr:col>5</xdr:col>
      <xdr:colOff>372719</xdr:colOff>
      <xdr:row>0</xdr:row>
      <xdr:rowOff>0</xdr:rowOff>
    </xdr:from>
    <xdr:to>
      <xdr:col>5</xdr:col>
      <xdr:colOff>778566</xdr:colOff>
      <xdr:row>5</xdr:row>
      <xdr:rowOff>115957</xdr:rowOff>
    </xdr:to>
    <xdr:sp macro="" textlink="">
      <xdr:nvSpPr>
        <xdr:cNvPr id="20" name="CaixaDeTexto 19"/>
        <xdr:cNvSpPr txBox="1"/>
      </xdr:nvSpPr>
      <xdr:spPr>
        <a:xfrm>
          <a:off x="5582480" y="0"/>
          <a:ext cx="405847" cy="6874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pt-BR" sz="1100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7</xdr:col>
      <xdr:colOff>960783</xdr:colOff>
      <xdr:row>5</xdr:row>
      <xdr:rowOff>124239</xdr:rowOff>
    </xdr:to>
    <xdr:sp macro="" textlink="">
      <xdr:nvSpPr>
        <xdr:cNvPr id="21" name="Retângulo de cantos arredondados 20"/>
        <xdr:cNvSpPr/>
      </xdr:nvSpPr>
      <xdr:spPr>
        <a:xfrm>
          <a:off x="0" y="0"/>
          <a:ext cx="8092109" cy="1076739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6</xdr:col>
      <xdr:colOff>92766</xdr:colOff>
      <xdr:row>0</xdr:row>
      <xdr:rowOff>0</xdr:rowOff>
    </xdr:from>
    <xdr:to>
      <xdr:col>7</xdr:col>
      <xdr:colOff>270014</xdr:colOff>
      <xdr:row>5</xdr:row>
      <xdr:rowOff>39757</xdr:rowOff>
    </xdr:to>
    <xdr:pic>
      <xdr:nvPicPr>
        <xdr:cNvPr id="9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74296" y="0"/>
          <a:ext cx="1244048" cy="9674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0"/>
  <sheetViews>
    <sheetView tabSelected="1" zoomScale="115" zoomScaleNormal="115" workbookViewId="0">
      <selection activeCell="A11" sqref="A11:H11"/>
    </sheetView>
  </sheetViews>
  <sheetFormatPr defaultRowHeight="13.2"/>
  <cols>
    <col min="1" max="1" width="7.33203125" style="2" customWidth="1"/>
    <col min="2" max="2" width="16.88671875" style="3" bestFit="1" customWidth="1"/>
    <col min="3" max="3" width="37.5546875" style="6" customWidth="1"/>
    <col min="4" max="4" width="5.88671875" style="2" bestFit="1" customWidth="1"/>
    <col min="5" max="5" width="10.5546875" style="2" bestFit="1" customWidth="1"/>
    <col min="6" max="6" width="13.33203125" style="7" bestFit="1" customWidth="1"/>
    <col min="7" max="7" width="15.5546875" style="4" bestFit="1" customWidth="1"/>
    <col min="8" max="8" width="14.5546875" style="4" bestFit="1" customWidth="1"/>
    <col min="9" max="249" width="9.109375" style="2"/>
    <col min="250" max="250" width="7.33203125" style="2" customWidth="1"/>
    <col min="251" max="251" width="11.88671875" style="2" customWidth="1"/>
    <col min="252" max="252" width="50.88671875" style="2" customWidth="1"/>
    <col min="253" max="253" width="9.109375" style="2"/>
    <col min="254" max="254" width="12.6640625" style="2" customWidth="1"/>
    <col min="255" max="255" width="12.33203125" style="2" customWidth="1"/>
    <col min="256" max="256" width="14" style="2" bestFit="1" customWidth="1"/>
    <col min="257" max="257" width="16.109375" style="2" bestFit="1" customWidth="1"/>
    <col min="258" max="258" width="13.88671875" style="2" customWidth="1"/>
    <col min="259" max="505" width="9.109375" style="2"/>
    <col min="506" max="506" width="7.33203125" style="2" customWidth="1"/>
    <col min="507" max="507" width="11.88671875" style="2" customWidth="1"/>
    <col min="508" max="508" width="50.88671875" style="2" customWidth="1"/>
    <col min="509" max="509" width="9.109375" style="2"/>
    <col min="510" max="510" width="12.6640625" style="2" customWidth="1"/>
    <col min="511" max="511" width="12.33203125" style="2" customWidth="1"/>
    <col min="512" max="512" width="14" style="2" bestFit="1" customWidth="1"/>
    <col min="513" max="513" width="16.109375" style="2" bestFit="1" customWidth="1"/>
    <col min="514" max="514" width="13.88671875" style="2" customWidth="1"/>
    <col min="515" max="761" width="9.109375" style="2"/>
    <col min="762" max="762" width="7.33203125" style="2" customWidth="1"/>
    <col min="763" max="763" width="11.88671875" style="2" customWidth="1"/>
    <col min="764" max="764" width="50.88671875" style="2" customWidth="1"/>
    <col min="765" max="765" width="9.109375" style="2"/>
    <col min="766" max="766" width="12.6640625" style="2" customWidth="1"/>
    <col min="767" max="767" width="12.33203125" style="2" customWidth="1"/>
    <col min="768" max="768" width="14" style="2" bestFit="1" customWidth="1"/>
    <col min="769" max="769" width="16.109375" style="2" bestFit="1" customWidth="1"/>
    <col min="770" max="770" width="13.88671875" style="2" customWidth="1"/>
    <col min="771" max="1017" width="9.109375" style="2"/>
    <col min="1018" max="1018" width="7.33203125" style="2" customWidth="1"/>
    <col min="1019" max="1019" width="11.88671875" style="2" customWidth="1"/>
    <col min="1020" max="1020" width="50.88671875" style="2" customWidth="1"/>
    <col min="1021" max="1021" width="9.109375" style="2"/>
    <col min="1022" max="1022" width="12.6640625" style="2" customWidth="1"/>
    <col min="1023" max="1023" width="12.33203125" style="2" customWidth="1"/>
    <col min="1024" max="1024" width="14" style="2" bestFit="1" customWidth="1"/>
    <col min="1025" max="1025" width="16.109375" style="2" bestFit="1" customWidth="1"/>
    <col min="1026" max="1026" width="13.88671875" style="2" customWidth="1"/>
    <col min="1027" max="1273" width="9.109375" style="2"/>
    <col min="1274" max="1274" width="7.33203125" style="2" customWidth="1"/>
    <col min="1275" max="1275" width="11.88671875" style="2" customWidth="1"/>
    <col min="1276" max="1276" width="50.88671875" style="2" customWidth="1"/>
    <col min="1277" max="1277" width="9.109375" style="2"/>
    <col min="1278" max="1278" width="12.6640625" style="2" customWidth="1"/>
    <col min="1279" max="1279" width="12.33203125" style="2" customWidth="1"/>
    <col min="1280" max="1280" width="14" style="2" bestFit="1" customWidth="1"/>
    <col min="1281" max="1281" width="16.109375" style="2" bestFit="1" customWidth="1"/>
    <col min="1282" max="1282" width="13.88671875" style="2" customWidth="1"/>
    <col min="1283" max="1529" width="9.109375" style="2"/>
    <col min="1530" max="1530" width="7.33203125" style="2" customWidth="1"/>
    <col min="1531" max="1531" width="11.88671875" style="2" customWidth="1"/>
    <col min="1532" max="1532" width="50.88671875" style="2" customWidth="1"/>
    <col min="1533" max="1533" width="9.109375" style="2"/>
    <col min="1534" max="1534" width="12.6640625" style="2" customWidth="1"/>
    <col min="1535" max="1535" width="12.33203125" style="2" customWidth="1"/>
    <col min="1536" max="1536" width="14" style="2" bestFit="1" customWidth="1"/>
    <col min="1537" max="1537" width="16.109375" style="2" bestFit="1" customWidth="1"/>
    <col min="1538" max="1538" width="13.88671875" style="2" customWidth="1"/>
    <col min="1539" max="1785" width="9.109375" style="2"/>
    <col min="1786" max="1786" width="7.33203125" style="2" customWidth="1"/>
    <col min="1787" max="1787" width="11.88671875" style="2" customWidth="1"/>
    <col min="1788" max="1788" width="50.88671875" style="2" customWidth="1"/>
    <col min="1789" max="1789" width="9.109375" style="2"/>
    <col min="1790" max="1790" width="12.6640625" style="2" customWidth="1"/>
    <col min="1791" max="1791" width="12.33203125" style="2" customWidth="1"/>
    <col min="1792" max="1792" width="14" style="2" bestFit="1" customWidth="1"/>
    <col min="1793" max="1793" width="16.109375" style="2" bestFit="1" customWidth="1"/>
    <col min="1794" max="1794" width="13.88671875" style="2" customWidth="1"/>
    <col min="1795" max="2041" width="9.109375" style="2"/>
    <col min="2042" max="2042" width="7.33203125" style="2" customWidth="1"/>
    <col min="2043" max="2043" width="11.88671875" style="2" customWidth="1"/>
    <col min="2044" max="2044" width="50.88671875" style="2" customWidth="1"/>
    <col min="2045" max="2045" width="9.109375" style="2"/>
    <col min="2046" max="2046" width="12.6640625" style="2" customWidth="1"/>
    <col min="2047" max="2047" width="12.33203125" style="2" customWidth="1"/>
    <col min="2048" max="2048" width="14" style="2" bestFit="1" customWidth="1"/>
    <col min="2049" max="2049" width="16.109375" style="2" bestFit="1" customWidth="1"/>
    <col min="2050" max="2050" width="13.88671875" style="2" customWidth="1"/>
    <col min="2051" max="2297" width="9.109375" style="2"/>
    <col min="2298" max="2298" width="7.33203125" style="2" customWidth="1"/>
    <col min="2299" max="2299" width="11.88671875" style="2" customWidth="1"/>
    <col min="2300" max="2300" width="50.88671875" style="2" customWidth="1"/>
    <col min="2301" max="2301" width="9.109375" style="2"/>
    <col min="2302" max="2302" width="12.6640625" style="2" customWidth="1"/>
    <col min="2303" max="2303" width="12.33203125" style="2" customWidth="1"/>
    <col min="2304" max="2304" width="14" style="2" bestFit="1" customWidth="1"/>
    <col min="2305" max="2305" width="16.109375" style="2" bestFit="1" customWidth="1"/>
    <col min="2306" max="2306" width="13.88671875" style="2" customWidth="1"/>
    <col min="2307" max="2553" width="9.109375" style="2"/>
    <col min="2554" max="2554" width="7.33203125" style="2" customWidth="1"/>
    <col min="2555" max="2555" width="11.88671875" style="2" customWidth="1"/>
    <col min="2556" max="2556" width="50.88671875" style="2" customWidth="1"/>
    <col min="2557" max="2557" width="9.109375" style="2"/>
    <col min="2558" max="2558" width="12.6640625" style="2" customWidth="1"/>
    <col min="2559" max="2559" width="12.33203125" style="2" customWidth="1"/>
    <col min="2560" max="2560" width="14" style="2" bestFit="1" customWidth="1"/>
    <col min="2561" max="2561" width="16.109375" style="2" bestFit="1" customWidth="1"/>
    <col min="2562" max="2562" width="13.88671875" style="2" customWidth="1"/>
    <col min="2563" max="2809" width="9.109375" style="2"/>
    <col min="2810" max="2810" width="7.33203125" style="2" customWidth="1"/>
    <col min="2811" max="2811" width="11.88671875" style="2" customWidth="1"/>
    <col min="2812" max="2812" width="50.88671875" style="2" customWidth="1"/>
    <col min="2813" max="2813" width="9.109375" style="2"/>
    <col min="2814" max="2814" width="12.6640625" style="2" customWidth="1"/>
    <col min="2815" max="2815" width="12.33203125" style="2" customWidth="1"/>
    <col min="2816" max="2816" width="14" style="2" bestFit="1" customWidth="1"/>
    <col min="2817" max="2817" width="16.109375" style="2" bestFit="1" customWidth="1"/>
    <col min="2818" max="2818" width="13.88671875" style="2" customWidth="1"/>
    <col min="2819" max="3065" width="9.109375" style="2"/>
    <col min="3066" max="3066" width="7.33203125" style="2" customWidth="1"/>
    <col min="3067" max="3067" width="11.88671875" style="2" customWidth="1"/>
    <col min="3068" max="3068" width="50.88671875" style="2" customWidth="1"/>
    <col min="3069" max="3069" width="9.109375" style="2"/>
    <col min="3070" max="3070" width="12.6640625" style="2" customWidth="1"/>
    <col min="3071" max="3071" width="12.33203125" style="2" customWidth="1"/>
    <col min="3072" max="3072" width="14" style="2" bestFit="1" customWidth="1"/>
    <col min="3073" max="3073" width="16.109375" style="2" bestFit="1" customWidth="1"/>
    <col min="3074" max="3074" width="13.88671875" style="2" customWidth="1"/>
    <col min="3075" max="3321" width="9.109375" style="2"/>
    <col min="3322" max="3322" width="7.33203125" style="2" customWidth="1"/>
    <col min="3323" max="3323" width="11.88671875" style="2" customWidth="1"/>
    <col min="3324" max="3324" width="50.88671875" style="2" customWidth="1"/>
    <col min="3325" max="3325" width="9.109375" style="2"/>
    <col min="3326" max="3326" width="12.6640625" style="2" customWidth="1"/>
    <col min="3327" max="3327" width="12.33203125" style="2" customWidth="1"/>
    <col min="3328" max="3328" width="14" style="2" bestFit="1" customWidth="1"/>
    <col min="3329" max="3329" width="16.109375" style="2" bestFit="1" customWidth="1"/>
    <col min="3330" max="3330" width="13.88671875" style="2" customWidth="1"/>
    <col min="3331" max="3577" width="9.109375" style="2"/>
    <col min="3578" max="3578" width="7.33203125" style="2" customWidth="1"/>
    <col min="3579" max="3579" width="11.88671875" style="2" customWidth="1"/>
    <col min="3580" max="3580" width="50.88671875" style="2" customWidth="1"/>
    <col min="3581" max="3581" width="9.109375" style="2"/>
    <col min="3582" max="3582" width="12.6640625" style="2" customWidth="1"/>
    <col min="3583" max="3583" width="12.33203125" style="2" customWidth="1"/>
    <col min="3584" max="3584" width="14" style="2" bestFit="1" customWidth="1"/>
    <col min="3585" max="3585" width="16.109375" style="2" bestFit="1" customWidth="1"/>
    <col min="3586" max="3586" width="13.88671875" style="2" customWidth="1"/>
    <col min="3587" max="3833" width="9.109375" style="2"/>
    <col min="3834" max="3834" width="7.33203125" style="2" customWidth="1"/>
    <col min="3835" max="3835" width="11.88671875" style="2" customWidth="1"/>
    <col min="3836" max="3836" width="50.88671875" style="2" customWidth="1"/>
    <col min="3837" max="3837" width="9.109375" style="2"/>
    <col min="3838" max="3838" width="12.6640625" style="2" customWidth="1"/>
    <col min="3839" max="3839" width="12.33203125" style="2" customWidth="1"/>
    <col min="3840" max="3840" width="14" style="2" bestFit="1" customWidth="1"/>
    <col min="3841" max="3841" width="16.109375" style="2" bestFit="1" customWidth="1"/>
    <col min="3842" max="3842" width="13.88671875" style="2" customWidth="1"/>
    <col min="3843" max="4089" width="9.109375" style="2"/>
    <col min="4090" max="4090" width="7.33203125" style="2" customWidth="1"/>
    <col min="4091" max="4091" width="11.88671875" style="2" customWidth="1"/>
    <col min="4092" max="4092" width="50.88671875" style="2" customWidth="1"/>
    <col min="4093" max="4093" width="9.109375" style="2"/>
    <col min="4094" max="4094" width="12.6640625" style="2" customWidth="1"/>
    <col min="4095" max="4095" width="12.33203125" style="2" customWidth="1"/>
    <col min="4096" max="4096" width="14" style="2" bestFit="1" customWidth="1"/>
    <col min="4097" max="4097" width="16.109375" style="2" bestFit="1" customWidth="1"/>
    <col min="4098" max="4098" width="13.88671875" style="2" customWidth="1"/>
    <col min="4099" max="4345" width="9.109375" style="2"/>
    <col min="4346" max="4346" width="7.33203125" style="2" customWidth="1"/>
    <col min="4347" max="4347" width="11.88671875" style="2" customWidth="1"/>
    <col min="4348" max="4348" width="50.88671875" style="2" customWidth="1"/>
    <col min="4349" max="4349" width="9.109375" style="2"/>
    <col min="4350" max="4350" width="12.6640625" style="2" customWidth="1"/>
    <col min="4351" max="4351" width="12.33203125" style="2" customWidth="1"/>
    <col min="4352" max="4352" width="14" style="2" bestFit="1" customWidth="1"/>
    <col min="4353" max="4353" width="16.109375" style="2" bestFit="1" customWidth="1"/>
    <col min="4354" max="4354" width="13.88671875" style="2" customWidth="1"/>
    <col min="4355" max="4601" width="9.109375" style="2"/>
    <col min="4602" max="4602" width="7.33203125" style="2" customWidth="1"/>
    <col min="4603" max="4603" width="11.88671875" style="2" customWidth="1"/>
    <col min="4604" max="4604" width="50.88671875" style="2" customWidth="1"/>
    <col min="4605" max="4605" width="9.109375" style="2"/>
    <col min="4606" max="4606" width="12.6640625" style="2" customWidth="1"/>
    <col min="4607" max="4607" width="12.33203125" style="2" customWidth="1"/>
    <col min="4608" max="4608" width="14" style="2" bestFit="1" customWidth="1"/>
    <col min="4609" max="4609" width="16.109375" style="2" bestFit="1" customWidth="1"/>
    <col min="4610" max="4610" width="13.88671875" style="2" customWidth="1"/>
    <col min="4611" max="4857" width="9.109375" style="2"/>
    <col min="4858" max="4858" width="7.33203125" style="2" customWidth="1"/>
    <col min="4859" max="4859" width="11.88671875" style="2" customWidth="1"/>
    <col min="4860" max="4860" width="50.88671875" style="2" customWidth="1"/>
    <col min="4861" max="4861" width="9.109375" style="2"/>
    <col min="4862" max="4862" width="12.6640625" style="2" customWidth="1"/>
    <col min="4863" max="4863" width="12.33203125" style="2" customWidth="1"/>
    <col min="4864" max="4864" width="14" style="2" bestFit="1" customWidth="1"/>
    <col min="4865" max="4865" width="16.109375" style="2" bestFit="1" customWidth="1"/>
    <col min="4866" max="4866" width="13.88671875" style="2" customWidth="1"/>
    <col min="4867" max="5113" width="9.109375" style="2"/>
    <col min="5114" max="5114" width="7.33203125" style="2" customWidth="1"/>
    <col min="5115" max="5115" width="11.88671875" style="2" customWidth="1"/>
    <col min="5116" max="5116" width="50.88671875" style="2" customWidth="1"/>
    <col min="5117" max="5117" width="9.109375" style="2"/>
    <col min="5118" max="5118" width="12.6640625" style="2" customWidth="1"/>
    <col min="5119" max="5119" width="12.33203125" style="2" customWidth="1"/>
    <col min="5120" max="5120" width="14" style="2" bestFit="1" customWidth="1"/>
    <col min="5121" max="5121" width="16.109375" style="2" bestFit="1" customWidth="1"/>
    <col min="5122" max="5122" width="13.88671875" style="2" customWidth="1"/>
    <col min="5123" max="5369" width="9.109375" style="2"/>
    <col min="5370" max="5370" width="7.33203125" style="2" customWidth="1"/>
    <col min="5371" max="5371" width="11.88671875" style="2" customWidth="1"/>
    <col min="5372" max="5372" width="50.88671875" style="2" customWidth="1"/>
    <col min="5373" max="5373" width="9.109375" style="2"/>
    <col min="5374" max="5374" width="12.6640625" style="2" customWidth="1"/>
    <col min="5375" max="5375" width="12.33203125" style="2" customWidth="1"/>
    <col min="5376" max="5376" width="14" style="2" bestFit="1" customWidth="1"/>
    <col min="5377" max="5377" width="16.109375" style="2" bestFit="1" customWidth="1"/>
    <col min="5378" max="5378" width="13.88671875" style="2" customWidth="1"/>
    <col min="5379" max="5625" width="9.109375" style="2"/>
    <col min="5626" max="5626" width="7.33203125" style="2" customWidth="1"/>
    <col min="5627" max="5627" width="11.88671875" style="2" customWidth="1"/>
    <col min="5628" max="5628" width="50.88671875" style="2" customWidth="1"/>
    <col min="5629" max="5629" width="9.109375" style="2"/>
    <col min="5630" max="5630" width="12.6640625" style="2" customWidth="1"/>
    <col min="5631" max="5631" width="12.33203125" style="2" customWidth="1"/>
    <col min="5632" max="5632" width="14" style="2" bestFit="1" customWidth="1"/>
    <col min="5633" max="5633" width="16.109375" style="2" bestFit="1" customWidth="1"/>
    <col min="5634" max="5634" width="13.88671875" style="2" customWidth="1"/>
    <col min="5635" max="5881" width="9.109375" style="2"/>
    <col min="5882" max="5882" width="7.33203125" style="2" customWidth="1"/>
    <col min="5883" max="5883" width="11.88671875" style="2" customWidth="1"/>
    <col min="5884" max="5884" width="50.88671875" style="2" customWidth="1"/>
    <col min="5885" max="5885" width="9.109375" style="2"/>
    <col min="5886" max="5886" width="12.6640625" style="2" customWidth="1"/>
    <col min="5887" max="5887" width="12.33203125" style="2" customWidth="1"/>
    <col min="5888" max="5888" width="14" style="2" bestFit="1" customWidth="1"/>
    <col min="5889" max="5889" width="16.109375" style="2" bestFit="1" customWidth="1"/>
    <col min="5890" max="5890" width="13.88671875" style="2" customWidth="1"/>
    <col min="5891" max="6137" width="9.109375" style="2"/>
    <col min="6138" max="6138" width="7.33203125" style="2" customWidth="1"/>
    <col min="6139" max="6139" width="11.88671875" style="2" customWidth="1"/>
    <col min="6140" max="6140" width="50.88671875" style="2" customWidth="1"/>
    <col min="6141" max="6141" width="9.109375" style="2"/>
    <col min="6142" max="6142" width="12.6640625" style="2" customWidth="1"/>
    <col min="6143" max="6143" width="12.33203125" style="2" customWidth="1"/>
    <col min="6144" max="6144" width="14" style="2" bestFit="1" customWidth="1"/>
    <col min="6145" max="6145" width="16.109375" style="2" bestFit="1" customWidth="1"/>
    <col min="6146" max="6146" width="13.88671875" style="2" customWidth="1"/>
    <col min="6147" max="6393" width="9.109375" style="2"/>
    <col min="6394" max="6394" width="7.33203125" style="2" customWidth="1"/>
    <col min="6395" max="6395" width="11.88671875" style="2" customWidth="1"/>
    <col min="6396" max="6396" width="50.88671875" style="2" customWidth="1"/>
    <col min="6397" max="6397" width="9.109375" style="2"/>
    <col min="6398" max="6398" width="12.6640625" style="2" customWidth="1"/>
    <col min="6399" max="6399" width="12.33203125" style="2" customWidth="1"/>
    <col min="6400" max="6400" width="14" style="2" bestFit="1" customWidth="1"/>
    <col min="6401" max="6401" width="16.109375" style="2" bestFit="1" customWidth="1"/>
    <col min="6402" max="6402" width="13.88671875" style="2" customWidth="1"/>
    <col min="6403" max="6649" width="9.109375" style="2"/>
    <col min="6650" max="6650" width="7.33203125" style="2" customWidth="1"/>
    <col min="6651" max="6651" width="11.88671875" style="2" customWidth="1"/>
    <col min="6652" max="6652" width="50.88671875" style="2" customWidth="1"/>
    <col min="6653" max="6653" width="9.109375" style="2"/>
    <col min="6654" max="6654" width="12.6640625" style="2" customWidth="1"/>
    <col min="6655" max="6655" width="12.33203125" style="2" customWidth="1"/>
    <col min="6656" max="6656" width="14" style="2" bestFit="1" customWidth="1"/>
    <col min="6657" max="6657" width="16.109375" style="2" bestFit="1" customWidth="1"/>
    <col min="6658" max="6658" width="13.88671875" style="2" customWidth="1"/>
    <col min="6659" max="6905" width="9.109375" style="2"/>
    <col min="6906" max="6906" width="7.33203125" style="2" customWidth="1"/>
    <col min="6907" max="6907" width="11.88671875" style="2" customWidth="1"/>
    <col min="6908" max="6908" width="50.88671875" style="2" customWidth="1"/>
    <col min="6909" max="6909" width="9.109375" style="2"/>
    <col min="6910" max="6910" width="12.6640625" style="2" customWidth="1"/>
    <col min="6911" max="6911" width="12.33203125" style="2" customWidth="1"/>
    <col min="6912" max="6912" width="14" style="2" bestFit="1" customWidth="1"/>
    <col min="6913" max="6913" width="16.109375" style="2" bestFit="1" customWidth="1"/>
    <col min="6914" max="6914" width="13.88671875" style="2" customWidth="1"/>
    <col min="6915" max="7161" width="9.109375" style="2"/>
    <col min="7162" max="7162" width="7.33203125" style="2" customWidth="1"/>
    <col min="7163" max="7163" width="11.88671875" style="2" customWidth="1"/>
    <col min="7164" max="7164" width="50.88671875" style="2" customWidth="1"/>
    <col min="7165" max="7165" width="9.109375" style="2"/>
    <col min="7166" max="7166" width="12.6640625" style="2" customWidth="1"/>
    <col min="7167" max="7167" width="12.33203125" style="2" customWidth="1"/>
    <col min="7168" max="7168" width="14" style="2" bestFit="1" customWidth="1"/>
    <col min="7169" max="7169" width="16.109375" style="2" bestFit="1" customWidth="1"/>
    <col min="7170" max="7170" width="13.88671875" style="2" customWidth="1"/>
    <col min="7171" max="7417" width="9.109375" style="2"/>
    <col min="7418" max="7418" width="7.33203125" style="2" customWidth="1"/>
    <col min="7419" max="7419" width="11.88671875" style="2" customWidth="1"/>
    <col min="7420" max="7420" width="50.88671875" style="2" customWidth="1"/>
    <col min="7421" max="7421" width="9.109375" style="2"/>
    <col min="7422" max="7422" width="12.6640625" style="2" customWidth="1"/>
    <col min="7423" max="7423" width="12.33203125" style="2" customWidth="1"/>
    <col min="7424" max="7424" width="14" style="2" bestFit="1" customWidth="1"/>
    <col min="7425" max="7425" width="16.109375" style="2" bestFit="1" customWidth="1"/>
    <col min="7426" max="7426" width="13.88671875" style="2" customWidth="1"/>
    <col min="7427" max="7673" width="9.109375" style="2"/>
    <col min="7674" max="7674" width="7.33203125" style="2" customWidth="1"/>
    <col min="7675" max="7675" width="11.88671875" style="2" customWidth="1"/>
    <col min="7676" max="7676" width="50.88671875" style="2" customWidth="1"/>
    <col min="7677" max="7677" width="9.109375" style="2"/>
    <col min="7678" max="7678" width="12.6640625" style="2" customWidth="1"/>
    <col min="7679" max="7679" width="12.33203125" style="2" customWidth="1"/>
    <col min="7680" max="7680" width="14" style="2" bestFit="1" customWidth="1"/>
    <col min="7681" max="7681" width="16.109375" style="2" bestFit="1" customWidth="1"/>
    <col min="7682" max="7682" width="13.88671875" style="2" customWidth="1"/>
    <col min="7683" max="7929" width="9.109375" style="2"/>
    <col min="7930" max="7930" width="7.33203125" style="2" customWidth="1"/>
    <col min="7931" max="7931" width="11.88671875" style="2" customWidth="1"/>
    <col min="7932" max="7932" width="50.88671875" style="2" customWidth="1"/>
    <col min="7933" max="7933" width="9.109375" style="2"/>
    <col min="7934" max="7934" width="12.6640625" style="2" customWidth="1"/>
    <col min="7935" max="7935" width="12.33203125" style="2" customWidth="1"/>
    <col min="7936" max="7936" width="14" style="2" bestFit="1" customWidth="1"/>
    <col min="7937" max="7937" width="16.109375" style="2" bestFit="1" customWidth="1"/>
    <col min="7938" max="7938" width="13.88671875" style="2" customWidth="1"/>
    <col min="7939" max="8185" width="9.109375" style="2"/>
    <col min="8186" max="8186" width="7.33203125" style="2" customWidth="1"/>
    <col min="8187" max="8187" width="11.88671875" style="2" customWidth="1"/>
    <col min="8188" max="8188" width="50.88671875" style="2" customWidth="1"/>
    <col min="8189" max="8189" width="9.109375" style="2"/>
    <col min="8190" max="8190" width="12.6640625" style="2" customWidth="1"/>
    <col min="8191" max="8191" width="12.33203125" style="2" customWidth="1"/>
    <col min="8192" max="8192" width="14" style="2" bestFit="1" customWidth="1"/>
    <col min="8193" max="8193" width="16.109375" style="2" bestFit="1" customWidth="1"/>
    <col min="8194" max="8194" width="13.88671875" style="2" customWidth="1"/>
    <col min="8195" max="8441" width="9.109375" style="2"/>
    <col min="8442" max="8442" width="7.33203125" style="2" customWidth="1"/>
    <col min="8443" max="8443" width="11.88671875" style="2" customWidth="1"/>
    <col min="8444" max="8444" width="50.88671875" style="2" customWidth="1"/>
    <col min="8445" max="8445" width="9.109375" style="2"/>
    <col min="8446" max="8446" width="12.6640625" style="2" customWidth="1"/>
    <col min="8447" max="8447" width="12.33203125" style="2" customWidth="1"/>
    <col min="8448" max="8448" width="14" style="2" bestFit="1" customWidth="1"/>
    <col min="8449" max="8449" width="16.109375" style="2" bestFit="1" customWidth="1"/>
    <col min="8450" max="8450" width="13.88671875" style="2" customWidth="1"/>
    <col min="8451" max="8697" width="9.109375" style="2"/>
    <col min="8698" max="8698" width="7.33203125" style="2" customWidth="1"/>
    <col min="8699" max="8699" width="11.88671875" style="2" customWidth="1"/>
    <col min="8700" max="8700" width="50.88671875" style="2" customWidth="1"/>
    <col min="8701" max="8701" width="9.109375" style="2"/>
    <col min="8702" max="8702" width="12.6640625" style="2" customWidth="1"/>
    <col min="8703" max="8703" width="12.33203125" style="2" customWidth="1"/>
    <col min="8704" max="8704" width="14" style="2" bestFit="1" customWidth="1"/>
    <col min="8705" max="8705" width="16.109375" style="2" bestFit="1" customWidth="1"/>
    <col min="8706" max="8706" width="13.88671875" style="2" customWidth="1"/>
    <col min="8707" max="8953" width="9.109375" style="2"/>
    <col min="8954" max="8954" width="7.33203125" style="2" customWidth="1"/>
    <col min="8955" max="8955" width="11.88671875" style="2" customWidth="1"/>
    <col min="8956" max="8956" width="50.88671875" style="2" customWidth="1"/>
    <col min="8957" max="8957" width="9.109375" style="2"/>
    <col min="8958" max="8958" width="12.6640625" style="2" customWidth="1"/>
    <col min="8959" max="8959" width="12.33203125" style="2" customWidth="1"/>
    <col min="8960" max="8960" width="14" style="2" bestFit="1" customWidth="1"/>
    <col min="8961" max="8961" width="16.109375" style="2" bestFit="1" customWidth="1"/>
    <col min="8962" max="8962" width="13.88671875" style="2" customWidth="1"/>
    <col min="8963" max="9209" width="9.109375" style="2"/>
    <col min="9210" max="9210" width="7.33203125" style="2" customWidth="1"/>
    <col min="9211" max="9211" width="11.88671875" style="2" customWidth="1"/>
    <col min="9212" max="9212" width="50.88671875" style="2" customWidth="1"/>
    <col min="9213" max="9213" width="9.109375" style="2"/>
    <col min="9214" max="9214" width="12.6640625" style="2" customWidth="1"/>
    <col min="9215" max="9215" width="12.33203125" style="2" customWidth="1"/>
    <col min="9216" max="9216" width="14" style="2" bestFit="1" customWidth="1"/>
    <col min="9217" max="9217" width="16.109375" style="2" bestFit="1" customWidth="1"/>
    <col min="9218" max="9218" width="13.88671875" style="2" customWidth="1"/>
    <col min="9219" max="9465" width="9.109375" style="2"/>
    <col min="9466" max="9466" width="7.33203125" style="2" customWidth="1"/>
    <col min="9467" max="9467" width="11.88671875" style="2" customWidth="1"/>
    <col min="9468" max="9468" width="50.88671875" style="2" customWidth="1"/>
    <col min="9469" max="9469" width="9.109375" style="2"/>
    <col min="9470" max="9470" width="12.6640625" style="2" customWidth="1"/>
    <col min="9471" max="9471" width="12.33203125" style="2" customWidth="1"/>
    <col min="9472" max="9472" width="14" style="2" bestFit="1" customWidth="1"/>
    <col min="9473" max="9473" width="16.109375" style="2" bestFit="1" customWidth="1"/>
    <col min="9474" max="9474" width="13.88671875" style="2" customWidth="1"/>
    <col min="9475" max="9721" width="9.109375" style="2"/>
    <col min="9722" max="9722" width="7.33203125" style="2" customWidth="1"/>
    <col min="9723" max="9723" width="11.88671875" style="2" customWidth="1"/>
    <col min="9724" max="9724" width="50.88671875" style="2" customWidth="1"/>
    <col min="9725" max="9725" width="9.109375" style="2"/>
    <col min="9726" max="9726" width="12.6640625" style="2" customWidth="1"/>
    <col min="9727" max="9727" width="12.33203125" style="2" customWidth="1"/>
    <col min="9728" max="9728" width="14" style="2" bestFit="1" customWidth="1"/>
    <col min="9729" max="9729" width="16.109375" style="2" bestFit="1" customWidth="1"/>
    <col min="9730" max="9730" width="13.88671875" style="2" customWidth="1"/>
    <col min="9731" max="9977" width="9.109375" style="2"/>
    <col min="9978" max="9978" width="7.33203125" style="2" customWidth="1"/>
    <col min="9979" max="9979" width="11.88671875" style="2" customWidth="1"/>
    <col min="9980" max="9980" width="50.88671875" style="2" customWidth="1"/>
    <col min="9981" max="9981" width="9.109375" style="2"/>
    <col min="9982" max="9982" width="12.6640625" style="2" customWidth="1"/>
    <col min="9983" max="9983" width="12.33203125" style="2" customWidth="1"/>
    <col min="9984" max="9984" width="14" style="2" bestFit="1" customWidth="1"/>
    <col min="9985" max="9985" width="16.109375" style="2" bestFit="1" customWidth="1"/>
    <col min="9986" max="9986" width="13.88671875" style="2" customWidth="1"/>
    <col min="9987" max="10233" width="9.109375" style="2"/>
    <col min="10234" max="10234" width="7.33203125" style="2" customWidth="1"/>
    <col min="10235" max="10235" width="11.88671875" style="2" customWidth="1"/>
    <col min="10236" max="10236" width="50.88671875" style="2" customWidth="1"/>
    <col min="10237" max="10237" width="9.109375" style="2"/>
    <col min="10238" max="10238" width="12.6640625" style="2" customWidth="1"/>
    <col min="10239" max="10239" width="12.33203125" style="2" customWidth="1"/>
    <col min="10240" max="10240" width="14" style="2" bestFit="1" customWidth="1"/>
    <col min="10241" max="10241" width="16.109375" style="2" bestFit="1" customWidth="1"/>
    <col min="10242" max="10242" width="13.88671875" style="2" customWidth="1"/>
    <col min="10243" max="10489" width="9.109375" style="2"/>
    <col min="10490" max="10490" width="7.33203125" style="2" customWidth="1"/>
    <col min="10491" max="10491" width="11.88671875" style="2" customWidth="1"/>
    <col min="10492" max="10492" width="50.88671875" style="2" customWidth="1"/>
    <col min="10493" max="10493" width="9.109375" style="2"/>
    <col min="10494" max="10494" width="12.6640625" style="2" customWidth="1"/>
    <col min="10495" max="10495" width="12.33203125" style="2" customWidth="1"/>
    <col min="10496" max="10496" width="14" style="2" bestFit="1" customWidth="1"/>
    <col min="10497" max="10497" width="16.109375" style="2" bestFit="1" customWidth="1"/>
    <col min="10498" max="10498" width="13.88671875" style="2" customWidth="1"/>
    <col min="10499" max="10745" width="9.109375" style="2"/>
    <col min="10746" max="10746" width="7.33203125" style="2" customWidth="1"/>
    <col min="10747" max="10747" width="11.88671875" style="2" customWidth="1"/>
    <col min="10748" max="10748" width="50.88671875" style="2" customWidth="1"/>
    <col min="10749" max="10749" width="9.109375" style="2"/>
    <col min="10750" max="10750" width="12.6640625" style="2" customWidth="1"/>
    <col min="10751" max="10751" width="12.33203125" style="2" customWidth="1"/>
    <col min="10752" max="10752" width="14" style="2" bestFit="1" customWidth="1"/>
    <col min="10753" max="10753" width="16.109375" style="2" bestFit="1" customWidth="1"/>
    <col min="10754" max="10754" width="13.88671875" style="2" customWidth="1"/>
    <col min="10755" max="11001" width="9.109375" style="2"/>
    <col min="11002" max="11002" width="7.33203125" style="2" customWidth="1"/>
    <col min="11003" max="11003" width="11.88671875" style="2" customWidth="1"/>
    <col min="11004" max="11004" width="50.88671875" style="2" customWidth="1"/>
    <col min="11005" max="11005" width="9.109375" style="2"/>
    <col min="11006" max="11006" width="12.6640625" style="2" customWidth="1"/>
    <col min="11007" max="11007" width="12.33203125" style="2" customWidth="1"/>
    <col min="11008" max="11008" width="14" style="2" bestFit="1" customWidth="1"/>
    <col min="11009" max="11009" width="16.109375" style="2" bestFit="1" customWidth="1"/>
    <col min="11010" max="11010" width="13.88671875" style="2" customWidth="1"/>
    <col min="11011" max="11257" width="9.109375" style="2"/>
    <col min="11258" max="11258" width="7.33203125" style="2" customWidth="1"/>
    <col min="11259" max="11259" width="11.88671875" style="2" customWidth="1"/>
    <col min="11260" max="11260" width="50.88671875" style="2" customWidth="1"/>
    <col min="11261" max="11261" width="9.109375" style="2"/>
    <col min="11262" max="11262" width="12.6640625" style="2" customWidth="1"/>
    <col min="11263" max="11263" width="12.33203125" style="2" customWidth="1"/>
    <col min="11264" max="11264" width="14" style="2" bestFit="1" customWidth="1"/>
    <col min="11265" max="11265" width="16.109375" style="2" bestFit="1" customWidth="1"/>
    <col min="11266" max="11266" width="13.88671875" style="2" customWidth="1"/>
    <col min="11267" max="11513" width="9.109375" style="2"/>
    <col min="11514" max="11514" width="7.33203125" style="2" customWidth="1"/>
    <col min="11515" max="11515" width="11.88671875" style="2" customWidth="1"/>
    <col min="11516" max="11516" width="50.88671875" style="2" customWidth="1"/>
    <col min="11517" max="11517" width="9.109375" style="2"/>
    <col min="11518" max="11518" width="12.6640625" style="2" customWidth="1"/>
    <col min="11519" max="11519" width="12.33203125" style="2" customWidth="1"/>
    <col min="11520" max="11520" width="14" style="2" bestFit="1" customWidth="1"/>
    <col min="11521" max="11521" width="16.109375" style="2" bestFit="1" customWidth="1"/>
    <col min="11522" max="11522" width="13.88671875" style="2" customWidth="1"/>
    <col min="11523" max="11769" width="9.109375" style="2"/>
    <col min="11770" max="11770" width="7.33203125" style="2" customWidth="1"/>
    <col min="11771" max="11771" width="11.88671875" style="2" customWidth="1"/>
    <col min="11772" max="11772" width="50.88671875" style="2" customWidth="1"/>
    <col min="11773" max="11773" width="9.109375" style="2"/>
    <col min="11774" max="11774" width="12.6640625" style="2" customWidth="1"/>
    <col min="11775" max="11775" width="12.33203125" style="2" customWidth="1"/>
    <col min="11776" max="11776" width="14" style="2" bestFit="1" customWidth="1"/>
    <col min="11777" max="11777" width="16.109375" style="2" bestFit="1" customWidth="1"/>
    <col min="11778" max="11778" width="13.88671875" style="2" customWidth="1"/>
    <col min="11779" max="12025" width="9.109375" style="2"/>
    <col min="12026" max="12026" width="7.33203125" style="2" customWidth="1"/>
    <col min="12027" max="12027" width="11.88671875" style="2" customWidth="1"/>
    <col min="12028" max="12028" width="50.88671875" style="2" customWidth="1"/>
    <col min="12029" max="12029" width="9.109375" style="2"/>
    <col min="12030" max="12030" width="12.6640625" style="2" customWidth="1"/>
    <col min="12031" max="12031" width="12.33203125" style="2" customWidth="1"/>
    <col min="12032" max="12032" width="14" style="2" bestFit="1" customWidth="1"/>
    <col min="12033" max="12033" width="16.109375" style="2" bestFit="1" customWidth="1"/>
    <col min="12034" max="12034" width="13.88671875" style="2" customWidth="1"/>
    <col min="12035" max="12281" width="9.109375" style="2"/>
    <col min="12282" max="12282" width="7.33203125" style="2" customWidth="1"/>
    <col min="12283" max="12283" width="11.88671875" style="2" customWidth="1"/>
    <col min="12284" max="12284" width="50.88671875" style="2" customWidth="1"/>
    <col min="12285" max="12285" width="9.109375" style="2"/>
    <col min="12286" max="12286" width="12.6640625" style="2" customWidth="1"/>
    <col min="12287" max="12287" width="12.33203125" style="2" customWidth="1"/>
    <col min="12288" max="12288" width="14" style="2" bestFit="1" customWidth="1"/>
    <col min="12289" max="12289" width="16.109375" style="2" bestFit="1" customWidth="1"/>
    <col min="12290" max="12290" width="13.88671875" style="2" customWidth="1"/>
    <col min="12291" max="12537" width="9.109375" style="2"/>
    <col min="12538" max="12538" width="7.33203125" style="2" customWidth="1"/>
    <col min="12539" max="12539" width="11.88671875" style="2" customWidth="1"/>
    <col min="12540" max="12540" width="50.88671875" style="2" customWidth="1"/>
    <col min="12541" max="12541" width="9.109375" style="2"/>
    <col min="12542" max="12542" width="12.6640625" style="2" customWidth="1"/>
    <col min="12543" max="12543" width="12.33203125" style="2" customWidth="1"/>
    <col min="12544" max="12544" width="14" style="2" bestFit="1" customWidth="1"/>
    <col min="12545" max="12545" width="16.109375" style="2" bestFit="1" customWidth="1"/>
    <col min="12546" max="12546" width="13.88671875" style="2" customWidth="1"/>
    <col min="12547" max="12793" width="9.109375" style="2"/>
    <col min="12794" max="12794" width="7.33203125" style="2" customWidth="1"/>
    <col min="12795" max="12795" width="11.88671875" style="2" customWidth="1"/>
    <col min="12796" max="12796" width="50.88671875" style="2" customWidth="1"/>
    <col min="12797" max="12797" width="9.109375" style="2"/>
    <col min="12798" max="12798" width="12.6640625" style="2" customWidth="1"/>
    <col min="12799" max="12799" width="12.33203125" style="2" customWidth="1"/>
    <col min="12800" max="12800" width="14" style="2" bestFit="1" customWidth="1"/>
    <col min="12801" max="12801" width="16.109375" style="2" bestFit="1" customWidth="1"/>
    <col min="12802" max="12802" width="13.88671875" style="2" customWidth="1"/>
    <col min="12803" max="13049" width="9.109375" style="2"/>
    <col min="13050" max="13050" width="7.33203125" style="2" customWidth="1"/>
    <col min="13051" max="13051" width="11.88671875" style="2" customWidth="1"/>
    <col min="13052" max="13052" width="50.88671875" style="2" customWidth="1"/>
    <col min="13053" max="13053" width="9.109375" style="2"/>
    <col min="13054" max="13054" width="12.6640625" style="2" customWidth="1"/>
    <col min="13055" max="13055" width="12.33203125" style="2" customWidth="1"/>
    <col min="13056" max="13056" width="14" style="2" bestFit="1" customWidth="1"/>
    <col min="13057" max="13057" width="16.109375" style="2" bestFit="1" customWidth="1"/>
    <col min="13058" max="13058" width="13.88671875" style="2" customWidth="1"/>
    <col min="13059" max="13305" width="9.109375" style="2"/>
    <col min="13306" max="13306" width="7.33203125" style="2" customWidth="1"/>
    <col min="13307" max="13307" width="11.88671875" style="2" customWidth="1"/>
    <col min="13308" max="13308" width="50.88671875" style="2" customWidth="1"/>
    <col min="13309" max="13309" width="9.109375" style="2"/>
    <col min="13310" max="13310" width="12.6640625" style="2" customWidth="1"/>
    <col min="13311" max="13311" width="12.33203125" style="2" customWidth="1"/>
    <col min="13312" max="13312" width="14" style="2" bestFit="1" customWidth="1"/>
    <col min="13313" max="13313" width="16.109375" style="2" bestFit="1" customWidth="1"/>
    <col min="13314" max="13314" width="13.88671875" style="2" customWidth="1"/>
    <col min="13315" max="13561" width="9.109375" style="2"/>
    <col min="13562" max="13562" width="7.33203125" style="2" customWidth="1"/>
    <col min="13563" max="13563" width="11.88671875" style="2" customWidth="1"/>
    <col min="13564" max="13564" width="50.88671875" style="2" customWidth="1"/>
    <col min="13565" max="13565" width="9.109375" style="2"/>
    <col min="13566" max="13566" width="12.6640625" style="2" customWidth="1"/>
    <col min="13567" max="13567" width="12.33203125" style="2" customWidth="1"/>
    <col min="13568" max="13568" width="14" style="2" bestFit="1" customWidth="1"/>
    <col min="13569" max="13569" width="16.109375" style="2" bestFit="1" customWidth="1"/>
    <col min="13570" max="13570" width="13.88671875" style="2" customWidth="1"/>
    <col min="13571" max="13817" width="9.109375" style="2"/>
    <col min="13818" max="13818" width="7.33203125" style="2" customWidth="1"/>
    <col min="13819" max="13819" width="11.88671875" style="2" customWidth="1"/>
    <col min="13820" max="13820" width="50.88671875" style="2" customWidth="1"/>
    <col min="13821" max="13821" width="9.109375" style="2"/>
    <col min="13822" max="13822" width="12.6640625" style="2" customWidth="1"/>
    <col min="13823" max="13823" width="12.33203125" style="2" customWidth="1"/>
    <col min="13824" max="13824" width="14" style="2" bestFit="1" customWidth="1"/>
    <col min="13825" max="13825" width="16.109375" style="2" bestFit="1" customWidth="1"/>
    <col min="13826" max="13826" width="13.88671875" style="2" customWidth="1"/>
    <col min="13827" max="14073" width="9.109375" style="2"/>
    <col min="14074" max="14074" width="7.33203125" style="2" customWidth="1"/>
    <col min="14075" max="14075" width="11.88671875" style="2" customWidth="1"/>
    <col min="14076" max="14076" width="50.88671875" style="2" customWidth="1"/>
    <col min="14077" max="14077" width="9.109375" style="2"/>
    <col min="14078" max="14078" width="12.6640625" style="2" customWidth="1"/>
    <col min="14079" max="14079" width="12.33203125" style="2" customWidth="1"/>
    <col min="14080" max="14080" width="14" style="2" bestFit="1" customWidth="1"/>
    <col min="14081" max="14081" width="16.109375" style="2" bestFit="1" customWidth="1"/>
    <col min="14082" max="14082" width="13.88671875" style="2" customWidth="1"/>
    <col min="14083" max="14329" width="9.109375" style="2"/>
    <col min="14330" max="14330" width="7.33203125" style="2" customWidth="1"/>
    <col min="14331" max="14331" width="11.88671875" style="2" customWidth="1"/>
    <col min="14332" max="14332" width="50.88671875" style="2" customWidth="1"/>
    <col min="14333" max="14333" width="9.109375" style="2"/>
    <col min="14334" max="14334" width="12.6640625" style="2" customWidth="1"/>
    <col min="14335" max="14335" width="12.33203125" style="2" customWidth="1"/>
    <col min="14336" max="14336" width="14" style="2" bestFit="1" customWidth="1"/>
    <col min="14337" max="14337" width="16.109375" style="2" bestFit="1" customWidth="1"/>
    <col min="14338" max="14338" width="13.88671875" style="2" customWidth="1"/>
    <col min="14339" max="14585" width="9.109375" style="2"/>
    <col min="14586" max="14586" width="7.33203125" style="2" customWidth="1"/>
    <col min="14587" max="14587" width="11.88671875" style="2" customWidth="1"/>
    <col min="14588" max="14588" width="50.88671875" style="2" customWidth="1"/>
    <col min="14589" max="14589" width="9.109375" style="2"/>
    <col min="14590" max="14590" width="12.6640625" style="2" customWidth="1"/>
    <col min="14591" max="14591" width="12.33203125" style="2" customWidth="1"/>
    <col min="14592" max="14592" width="14" style="2" bestFit="1" customWidth="1"/>
    <col min="14593" max="14593" width="16.109375" style="2" bestFit="1" customWidth="1"/>
    <col min="14594" max="14594" width="13.88671875" style="2" customWidth="1"/>
    <col min="14595" max="14841" width="9.109375" style="2"/>
    <col min="14842" max="14842" width="7.33203125" style="2" customWidth="1"/>
    <col min="14843" max="14843" width="11.88671875" style="2" customWidth="1"/>
    <col min="14844" max="14844" width="50.88671875" style="2" customWidth="1"/>
    <col min="14845" max="14845" width="9.109375" style="2"/>
    <col min="14846" max="14846" width="12.6640625" style="2" customWidth="1"/>
    <col min="14847" max="14847" width="12.33203125" style="2" customWidth="1"/>
    <col min="14848" max="14848" width="14" style="2" bestFit="1" customWidth="1"/>
    <col min="14849" max="14849" width="16.109375" style="2" bestFit="1" customWidth="1"/>
    <col min="14850" max="14850" width="13.88671875" style="2" customWidth="1"/>
    <col min="14851" max="15097" width="9.109375" style="2"/>
    <col min="15098" max="15098" width="7.33203125" style="2" customWidth="1"/>
    <col min="15099" max="15099" width="11.88671875" style="2" customWidth="1"/>
    <col min="15100" max="15100" width="50.88671875" style="2" customWidth="1"/>
    <col min="15101" max="15101" width="9.109375" style="2"/>
    <col min="15102" max="15102" width="12.6640625" style="2" customWidth="1"/>
    <col min="15103" max="15103" width="12.33203125" style="2" customWidth="1"/>
    <col min="15104" max="15104" width="14" style="2" bestFit="1" customWidth="1"/>
    <col min="15105" max="15105" width="16.109375" style="2" bestFit="1" customWidth="1"/>
    <col min="15106" max="15106" width="13.88671875" style="2" customWidth="1"/>
    <col min="15107" max="15353" width="9.109375" style="2"/>
    <col min="15354" max="15354" width="7.33203125" style="2" customWidth="1"/>
    <col min="15355" max="15355" width="11.88671875" style="2" customWidth="1"/>
    <col min="15356" max="15356" width="50.88671875" style="2" customWidth="1"/>
    <col min="15357" max="15357" width="9.109375" style="2"/>
    <col min="15358" max="15358" width="12.6640625" style="2" customWidth="1"/>
    <col min="15359" max="15359" width="12.33203125" style="2" customWidth="1"/>
    <col min="15360" max="15360" width="14" style="2" bestFit="1" customWidth="1"/>
    <col min="15361" max="15361" width="16.109375" style="2" bestFit="1" customWidth="1"/>
    <col min="15362" max="15362" width="13.88671875" style="2" customWidth="1"/>
    <col min="15363" max="15609" width="9.109375" style="2"/>
    <col min="15610" max="15610" width="7.33203125" style="2" customWidth="1"/>
    <col min="15611" max="15611" width="11.88671875" style="2" customWidth="1"/>
    <col min="15612" max="15612" width="50.88671875" style="2" customWidth="1"/>
    <col min="15613" max="15613" width="9.109375" style="2"/>
    <col min="15614" max="15614" width="12.6640625" style="2" customWidth="1"/>
    <col min="15615" max="15615" width="12.33203125" style="2" customWidth="1"/>
    <col min="15616" max="15616" width="14" style="2" bestFit="1" customWidth="1"/>
    <col min="15617" max="15617" width="16.109375" style="2" bestFit="1" customWidth="1"/>
    <col min="15618" max="15618" width="13.88671875" style="2" customWidth="1"/>
    <col min="15619" max="15865" width="9.109375" style="2"/>
    <col min="15866" max="15866" width="7.33203125" style="2" customWidth="1"/>
    <col min="15867" max="15867" width="11.88671875" style="2" customWidth="1"/>
    <col min="15868" max="15868" width="50.88671875" style="2" customWidth="1"/>
    <col min="15869" max="15869" width="9.109375" style="2"/>
    <col min="15870" max="15870" width="12.6640625" style="2" customWidth="1"/>
    <col min="15871" max="15871" width="12.33203125" style="2" customWidth="1"/>
    <col min="15872" max="15872" width="14" style="2" bestFit="1" customWidth="1"/>
    <col min="15873" max="15873" width="16.109375" style="2" bestFit="1" customWidth="1"/>
    <col min="15874" max="15874" width="13.88671875" style="2" customWidth="1"/>
    <col min="15875" max="16121" width="9.109375" style="2"/>
    <col min="16122" max="16122" width="7.33203125" style="2" customWidth="1"/>
    <col min="16123" max="16123" width="11.88671875" style="2" customWidth="1"/>
    <col min="16124" max="16124" width="50.88671875" style="2" customWidth="1"/>
    <col min="16125" max="16125" width="9.109375" style="2"/>
    <col min="16126" max="16126" width="12.6640625" style="2" customWidth="1"/>
    <col min="16127" max="16127" width="12.33203125" style="2" customWidth="1"/>
    <col min="16128" max="16128" width="14" style="2" bestFit="1" customWidth="1"/>
    <col min="16129" max="16129" width="16.109375" style="2" bestFit="1" customWidth="1"/>
    <col min="16130" max="16130" width="13.88671875" style="2" customWidth="1"/>
    <col min="16131" max="16384" width="9.109375" style="2"/>
  </cols>
  <sheetData>
    <row r="1" spans="1:9" s="9" customFormat="1" ht="14.4">
      <c r="D1" s="10"/>
    </row>
    <row r="2" spans="1:9" s="9" customFormat="1" ht="14.4">
      <c r="D2" s="10"/>
      <c r="G2"/>
    </row>
    <row r="3" spans="1:9" s="9" customFormat="1" ht="14.4">
      <c r="D3" s="10"/>
    </row>
    <row r="4" spans="1:9" s="9" customFormat="1" ht="14.4">
      <c r="D4" s="10"/>
    </row>
    <row r="5" spans="1:9" s="9" customFormat="1" ht="14.4">
      <c r="D5" s="10"/>
    </row>
    <row r="6" spans="1:9" s="9" customFormat="1" ht="15" thickBot="1">
      <c r="D6" s="10"/>
    </row>
    <row r="7" spans="1:9" ht="3.75" customHeight="1" thickBot="1">
      <c r="A7" s="11"/>
      <c r="B7" s="12"/>
      <c r="C7" s="12"/>
      <c r="D7" s="12"/>
      <c r="E7" s="12"/>
      <c r="F7" s="12"/>
      <c r="G7" s="12"/>
      <c r="H7" s="13"/>
    </row>
    <row r="8" spans="1:9" ht="13.8" thickBot="1">
      <c r="A8" s="14"/>
      <c r="B8" s="15"/>
      <c r="C8" s="16" t="s">
        <v>94</v>
      </c>
      <c r="D8" s="15"/>
      <c r="E8" s="15"/>
      <c r="F8" s="17"/>
      <c r="G8" s="15"/>
      <c r="H8" s="18"/>
      <c r="I8" s="19"/>
    </row>
    <row r="9" spans="1:9" ht="20.100000000000001" customHeight="1" thickBot="1">
      <c r="A9" s="20" t="s">
        <v>0</v>
      </c>
      <c r="B9" s="21"/>
      <c r="C9" s="21"/>
      <c r="D9" s="21"/>
      <c r="E9" s="21"/>
      <c r="F9" s="21"/>
      <c r="G9" s="21"/>
      <c r="H9" s="22"/>
      <c r="I9" s="19"/>
    </row>
    <row r="10" spans="1:9" ht="3.75" customHeight="1" thickBot="1">
      <c r="A10" s="23"/>
      <c r="B10" s="24"/>
      <c r="C10" s="25"/>
      <c r="D10" s="24"/>
      <c r="E10" s="24"/>
      <c r="F10" s="26"/>
      <c r="G10" s="27"/>
      <c r="H10" s="28"/>
      <c r="I10" s="19"/>
    </row>
    <row r="11" spans="1:9" ht="20.100000000000001" customHeight="1" thickBot="1">
      <c r="A11" s="29" t="s">
        <v>1</v>
      </c>
      <c r="B11" s="30"/>
      <c r="C11" s="30"/>
      <c r="D11" s="30"/>
      <c r="E11" s="30"/>
      <c r="F11" s="30"/>
      <c r="G11" s="30"/>
      <c r="H11" s="31"/>
      <c r="I11" s="19"/>
    </row>
    <row r="12" spans="1:9" ht="3.75" customHeight="1" thickBot="1">
      <c r="A12" s="32"/>
      <c r="B12" s="33"/>
      <c r="C12" s="33"/>
      <c r="D12" s="33"/>
      <c r="E12" s="33"/>
      <c r="F12" s="33"/>
      <c r="G12" s="33"/>
      <c r="H12" s="34"/>
      <c r="I12" s="19"/>
    </row>
    <row r="13" spans="1:9" ht="18" customHeight="1">
      <c r="A13" s="35" t="s">
        <v>93</v>
      </c>
      <c r="B13" s="36"/>
      <c r="C13" s="36"/>
      <c r="D13" s="36"/>
      <c r="E13" s="36"/>
      <c r="F13" s="37" t="s">
        <v>84</v>
      </c>
      <c r="G13" s="37"/>
      <c r="H13" s="38"/>
      <c r="I13" s="19"/>
    </row>
    <row r="14" spans="1:9" ht="22.5" customHeight="1" thickBot="1">
      <c r="A14" s="39" t="s">
        <v>89</v>
      </c>
      <c r="B14" s="40"/>
      <c r="C14" s="41" t="s">
        <v>90</v>
      </c>
      <c r="D14" s="42" t="s">
        <v>85</v>
      </c>
      <c r="E14" s="43"/>
      <c r="F14" s="43"/>
      <c r="G14" s="43"/>
      <c r="H14" s="44"/>
      <c r="I14" s="19"/>
    </row>
    <row r="15" spans="1:9" ht="27" customHeight="1" thickBot="1">
      <c r="A15" s="45" t="s">
        <v>86</v>
      </c>
      <c r="B15" s="46"/>
      <c r="C15" s="46"/>
      <c r="D15" s="46"/>
      <c r="E15" s="46"/>
      <c r="F15" s="46"/>
      <c r="G15" s="46"/>
      <c r="H15" s="47"/>
      <c r="I15" s="19"/>
    </row>
    <row r="16" spans="1:9" ht="14.25" customHeight="1" thickBot="1">
      <c r="A16" s="48" t="s">
        <v>87</v>
      </c>
      <c r="B16" s="49"/>
      <c r="C16" s="49"/>
      <c r="D16" s="49"/>
      <c r="E16" s="49"/>
      <c r="F16" s="49"/>
      <c r="G16" s="50" t="s">
        <v>2</v>
      </c>
      <c r="H16" s="51">
        <v>0.2135</v>
      </c>
      <c r="I16" s="19"/>
    </row>
    <row r="17" spans="1:9" ht="3.75" customHeight="1" thickBot="1">
      <c r="A17" s="52"/>
      <c r="B17" s="53"/>
      <c r="C17" s="53"/>
      <c r="D17" s="53"/>
      <c r="E17" s="53"/>
      <c r="F17" s="53"/>
      <c r="G17" s="53"/>
      <c r="H17" s="54"/>
      <c r="I17" s="19"/>
    </row>
    <row r="18" spans="1:9" ht="21" thickBot="1">
      <c r="A18" s="55" t="s">
        <v>3</v>
      </c>
      <c r="B18" s="56" t="s">
        <v>4</v>
      </c>
      <c r="C18" s="57" t="s">
        <v>88</v>
      </c>
      <c r="D18" s="56" t="s">
        <v>5</v>
      </c>
      <c r="E18" s="56" t="s">
        <v>6</v>
      </c>
      <c r="F18" s="58" t="s">
        <v>7</v>
      </c>
      <c r="G18" s="59" t="s">
        <v>8</v>
      </c>
      <c r="H18" s="60" t="s">
        <v>9</v>
      </c>
      <c r="I18" s="19"/>
    </row>
    <row r="19" spans="1:9" s="5" customFormat="1" ht="15.75" customHeight="1" thickBot="1">
      <c r="A19" s="61" t="s">
        <v>10</v>
      </c>
      <c r="B19" s="62" t="s">
        <v>21</v>
      </c>
      <c r="C19" s="63"/>
      <c r="D19" s="63"/>
      <c r="E19" s="63"/>
      <c r="F19" s="63"/>
      <c r="G19" s="63"/>
      <c r="H19" s="64"/>
      <c r="I19" s="65"/>
    </row>
    <row r="20" spans="1:9">
      <c r="A20" s="66" t="s">
        <v>11</v>
      </c>
      <c r="B20" s="67" t="s">
        <v>22</v>
      </c>
      <c r="C20" s="68" t="s">
        <v>45</v>
      </c>
      <c r="D20" s="69" t="s">
        <v>23</v>
      </c>
      <c r="E20" s="70">
        <v>6</v>
      </c>
      <c r="F20" s="71">
        <v>311.69</v>
      </c>
      <c r="G20" s="72">
        <f>F20*(ROUNDUP((1+$H$16),2))</f>
        <v>380.26179999999999</v>
      </c>
      <c r="H20" s="73">
        <f t="shared" ref="H20" si="0">IF(D20="","",ROUND(E20*G20,2))</f>
        <v>2281.5700000000002</v>
      </c>
      <c r="I20" s="19"/>
    </row>
    <row r="21" spans="1:9" ht="15.75" customHeight="1" thickBot="1">
      <c r="A21" s="74" t="s">
        <v>12</v>
      </c>
      <c r="B21" s="75"/>
      <c r="C21" s="75"/>
      <c r="D21" s="75"/>
      <c r="E21" s="75"/>
      <c r="F21" s="75"/>
      <c r="G21" s="76"/>
      <c r="H21" s="77">
        <f>SUM(H20:H20)</f>
        <v>2281.5700000000002</v>
      </c>
      <c r="I21" s="19"/>
    </row>
    <row r="22" spans="1:9" s="5" customFormat="1" ht="15.75" customHeight="1" thickBot="1">
      <c r="A22" s="61">
        <v>2</v>
      </c>
      <c r="B22" s="78" t="s">
        <v>91</v>
      </c>
      <c r="C22" s="79"/>
      <c r="D22" s="79"/>
      <c r="E22" s="79"/>
      <c r="F22" s="79"/>
      <c r="G22" s="79"/>
      <c r="H22" s="80"/>
      <c r="I22" s="65"/>
    </row>
    <row r="23" spans="1:9">
      <c r="A23" s="66" t="s">
        <v>13</v>
      </c>
      <c r="B23" s="81" t="s">
        <v>59</v>
      </c>
      <c r="C23" s="82" t="s">
        <v>79</v>
      </c>
      <c r="D23" s="83" t="s">
        <v>44</v>
      </c>
      <c r="E23" s="83">
        <v>17.63</v>
      </c>
      <c r="F23" s="84">
        <v>118.84</v>
      </c>
      <c r="G23" s="85">
        <f t="shared" ref="G23:G25" si="1">F23*(ROUNDUP((1+$H$16),2))</f>
        <v>144.98480000000001</v>
      </c>
      <c r="H23" s="86">
        <f t="shared" ref="H23:H25" si="2">IF(D23="","",ROUND(E23*G23,2))</f>
        <v>2556.08</v>
      </c>
      <c r="I23" s="19"/>
    </row>
    <row r="24" spans="1:9">
      <c r="A24" s="87" t="s">
        <v>24</v>
      </c>
      <c r="B24" s="88" t="s">
        <v>61</v>
      </c>
      <c r="C24" s="8" t="s">
        <v>80</v>
      </c>
      <c r="D24" s="83" t="s">
        <v>44</v>
      </c>
      <c r="E24" s="88">
        <v>8</v>
      </c>
      <c r="F24" s="89">
        <v>178.26</v>
      </c>
      <c r="G24" s="85">
        <f t="shared" si="1"/>
        <v>217.47719999999998</v>
      </c>
      <c r="H24" s="86">
        <f t="shared" si="2"/>
        <v>1739.82</v>
      </c>
      <c r="I24" s="19"/>
    </row>
    <row r="25" spans="1:9">
      <c r="A25" s="87" t="s">
        <v>25</v>
      </c>
      <c r="B25" s="88">
        <v>88503</v>
      </c>
      <c r="C25" s="8" t="s">
        <v>60</v>
      </c>
      <c r="D25" s="88" t="s">
        <v>34</v>
      </c>
      <c r="E25" s="88">
        <v>1</v>
      </c>
      <c r="F25" s="89">
        <v>686.31</v>
      </c>
      <c r="G25" s="85">
        <f t="shared" si="1"/>
        <v>837.29819999999995</v>
      </c>
      <c r="H25" s="86">
        <f t="shared" si="2"/>
        <v>837.3</v>
      </c>
      <c r="I25" s="19"/>
    </row>
    <row r="26" spans="1:9">
      <c r="A26" s="87" t="s">
        <v>26</v>
      </c>
      <c r="B26" s="88">
        <v>95463</v>
      </c>
      <c r="C26" s="8" t="s">
        <v>62</v>
      </c>
      <c r="D26" s="88" t="s">
        <v>34</v>
      </c>
      <c r="E26" s="88">
        <v>1</v>
      </c>
      <c r="F26" s="89">
        <v>1228.67</v>
      </c>
      <c r="G26" s="85">
        <f t="shared" ref="G26:G28" si="3">F26*(ROUNDUP((1+$H$16),2))</f>
        <v>1498.9774</v>
      </c>
      <c r="H26" s="86">
        <f t="shared" ref="H26:H28" si="4">IF(D26="","",ROUND(E26*G26,2))</f>
        <v>1498.98</v>
      </c>
      <c r="I26" s="19"/>
    </row>
    <row r="27" spans="1:9">
      <c r="A27" s="87" t="s">
        <v>27</v>
      </c>
      <c r="B27" s="88" t="s">
        <v>64</v>
      </c>
      <c r="C27" s="8" t="s">
        <v>63</v>
      </c>
      <c r="D27" s="88" t="s">
        <v>34</v>
      </c>
      <c r="E27" s="88">
        <v>1</v>
      </c>
      <c r="F27" s="89">
        <v>1079.58</v>
      </c>
      <c r="G27" s="85">
        <f t="shared" si="3"/>
        <v>1317.0875999999998</v>
      </c>
      <c r="H27" s="86">
        <f t="shared" si="4"/>
        <v>1317.09</v>
      </c>
      <c r="I27" s="19"/>
    </row>
    <row r="28" spans="1:9">
      <c r="A28" s="90" t="s">
        <v>28</v>
      </c>
      <c r="B28" s="91">
        <v>85172</v>
      </c>
      <c r="C28" s="8" t="s">
        <v>65</v>
      </c>
      <c r="D28" s="91" t="s">
        <v>33</v>
      </c>
      <c r="E28" s="91">
        <v>202.3</v>
      </c>
      <c r="F28" s="92">
        <v>99.66</v>
      </c>
      <c r="G28" s="85">
        <f t="shared" si="3"/>
        <v>121.58519999999999</v>
      </c>
      <c r="H28" s="86">
        <f t="shared" si="4"/>
        <v>24596.69</v>
      </c>
      <c r="I28" s="19"/>
    </row>
    <row r="29" spans="1:9" ht="13.5" customHeight="1" thickBot="1">
      <c r="A29" s="93" t="s">
        <v>14</v>
      </c>
      <c r="B29" s="94"/>
      <c r="C29" s="94"/>
      <c r="D29" s="94"/>
      <c r="E29" s="94"/>
      <c r="F29" s="94"/>
      <c r="G29" s="95"/>
      <c r="H29" s="96">
        <f>SUM(H23:H28)</f>
        <v>32545.96</v>
      </c>
      <c r="I29" s="19"/>
    </row>
    <row r="30" spans="1:9" s="5" customFormat="1" ht="15.75" customHeight="1" thickBot="1">
      <c r="A30" s="97">
        <v>3</v>
      </c>
      <c r="B30" s="98" t="s">
        <v>92</v>
      </c>
      <c r="C30" s="99"/>
      <c r="D30" s="99"/>
      <c r="E30" s="99"/>
      <c r="F30" s="99"/>
      <c r="G30" s="99"/>
      <c r="H30" s="100"/>
      <c r="I30" s="65"/>
    </row>
    <row r="31" spans="1:9">
      <c r="A31" s="66" t="s">
        <v>15</v>
      </c>
      <c r="B31" s="83" t="s">
        <v>47</v>
      </c>
      <c r="C31" s="82" t="s">
        <v>42</v>
      </c>
      <c r="D31" s="83" t="s">
        <v>32</v>
      </c>
      <c r="E31" s="83">
        <v>18.850000000000001</v>
      </c>
      <c r="F31" s="84">
        <v>30.76</v>
      </c>
      <c r="G31" s="101">
        <f t="shared" ref="G31:G41" si="5">F31*(ROUNDUP((1+$H$16),2))</f>
        <v>37.527200000000001</v>
      </c>
      <c r="H31" s="102">
        <f t="shared" ref="H31:H41" si="6">IF(D31="","",ROUND(E31*G31,2))</f>
        <v>707.39</v>
      </c>
      <c r="I31" s="19"/>
    </row>
    <row r="32" spans="1:9">
      <c r="A32" s="87" t="s">
        <v>16</v>
      </c>
      <c r="B32" s="88" t="s">
        <v>50</v>
      </c>
      <c r="C32" s="8" t="s">
        <v>49</v>
      </c>
      <c r="D32" s="88" t="s">
        <v>33</v>
      </c>
      <c r="E32" s="88">
        <v>50.89</v>
      </c>
      <c r="F32" s="89">
        <v>46.25</v>
      </c>
      <c r="G32" s="85">
        <f t="shared" si="5"/>
        <v>56.424999999999997</v>
      </c>
      <c r="H32" s="86">
        <f t="shared" si="6"/>
        <v>2871.47</v>
      </c>
      <c r="I32" s="19"/>
    </row>
    <row r="33" spans="1:9">
      <c r="A33" s="87" t="s">
        <v>17</v>
      </c>
      <c r="B33" s="88">
        <v>87871</v>
      </c>
      <c r="C33" s="8" t="s">
        <v>51</v>
      </c>
      <c r="D33" s="88" t="s">
        <v>33</v>
      </c>
      <c r="E33" s="88">
        <v>101.79</v>
      </c>
      <c r="F33" s="89">
        <v>14.62</v>
      </c>
      <c r="G33" s="85">
        <f t="shared" si="5"/>
        <v>17.836399999999998</v>
      </c>
      <c r="H33" s="86">
        <f t="shared" si="6"/>
        <v>1815.57</v>
      </c>
      <c r="I33" s="19"/>
    </row>
    <row r="34" spans="1:9">
      <c r="A34" s="87" t="s">
        <v>35</v>
      </c>
      <c r="B34" s="88">
        <v>84023</v>
      </c>
      <c r="C34" s="8" t="s">
        <v>52</v>
      </c>
      <c r="D34" s="88" t="s">
        <v>33</v>
      </c>
      <c r="E34" s="88">
        <v>101.79</v>
      </c>
      <c r="F34" s="89">
        <v>31.07</v>
      </c>
      <c r="G34" s="85">
        <f t="shared" si="5"/>
        <v>37.9054</v>
      </c>
      <c r="H34" s="86">
        <f t="shared" si="6"/>
        <v>3858.39</v>
      </c>
      <c r="I34" s="19"/>
    </row>
    <row r="35" spans="1:9">
      <c r="A35" s="87" t="s">
        <v>36</v>
      </c>
      <c r="B35" s="88">
        <v>84023</v>
      </c>
      <c r="C35" s="8" t="s">
        <v>54</v>
      </c>
      <c r="D35" s="88" t="s">
        <v>33</v>
      </c>
      <c r="E35" s="88">
        <v>13.32</v>
      </c>
      <c r="F35" s="89">
        <v>31.07</v>
      </c>
      <c r="G35" s="85">
        <f t="shared" si="5"/>
        <v>37.9054</v>
      </c>
      <c r="H35" s="86">
        <f t="shared" si="6"/>
        <v>504.9</v>
      </c>
      <c r="I35" s="19"/>
    </row>
    <row r="36" spans="1:9">
      <c r="A36" s="87" t="s">
        <v>37</v>
      </c>
      <c r="B36" s="88">
        <v>87630</v>
      </c>
      <c r="C36" s="8" t="s">
        <v>53</v>
      </c>
      <c r="D36" s="88" t="s">
        <v>33</v>
      </c>
      <c r="E36" s="88">
        <v>195</v>
      </c>
      <c r="F36" s="89">
        <v>25.71</v>
      </c>
      <c r="G36" s="85">
        <f t="shared" si="5"/>
        <v>31.366199999999999</v>
      </c>
      <c r="H36" s="86">
        <f t="shared" si="6"/>
        <v>6116.41</v>
      </c>
      <c r="I36" s="19"/>
    </row>
    <row r="37" spans="1:9">
      <c r="A37" s="87" t="s">
        <v>38</v>
      </c>
      <c r="B37" s="88">
        <v>89171</v>
      </c>
      <c r="C37" s="8" t="s">
        <v>66</v>
      </c>
      <c r="D37" s="88" t="s">
        <v>33</v>
      </c>
      <c r="E37" s="88">
        <v>195</v>
      </c>
      <c r="F37" s="89">
        <v>36.82</v>
      </c>
      <c r="G37" s="85">
        <f t="shared" si="5"/>
        <v>44.920400000000001</v>
      </c>
      <c r="H37" s="86">
        <f t="shared" si="6"/>
        <v>8759.48</v>
      </c>
      <c r="I37" s="19"/>
    </row>
    <row r="38" spans="1:9">
      <c r="A38" s="87"/>
      <c r="B38" s="88">
        <v>82270</v>
      </c>
      <c r="C38" s="8" t="s">
        <v>68</v>
      </c>
      <c r="D38" s="88" t="s">
        <v>33</v>
      </c>
      <c r="E38" s="88">
        <v>13.32</v>
      </c>
      <c r="F38" s="89">
        <v>55.65</v>
      </c>
      <c r="G38" s="85">
        <f t="shared" si="5"/>
        <v>67.893000000000001</v>
      </c>
      <c r="H38" s="86">
        <f t="shared" si="6"/>
        <v>904.33</v>
      </c>
      <c r="I38" s="19"/>
    </row>
    <row r="39" spans="1:9">
      <c r="A39" s="87"/>
      <c r="B39" s="88">
        <v>72756</v>
      </c>
      <c r="C39" s="8" t="s">
        <v>67</v>
      </c>
      <c r="D39" s="88" t="s">
        <v>81</v>
      </c>
      <c r="E39" s="88">
        <v>208.32</v>
      </c>
      <c r="F39" s="89">
        <v>3.2</v>
      </c>
      <c r="G39" s="85">
        <f t="shared" si="5"/>
        <v>3.9039999999999999</v>
      </c>
      <c r="H39" s="86">
        <f t="shared" si="6"/>
        <v>813.28</v>
      </c>
      <c r="I39" s="19"/>
    </row>
    <row r="40" spans="1:9">
      <c r="A40" s="87"/>
      <c r="B40" s="88">
        <v>96626</v>
      </c>
      <c r="C40" s="8" t="s">
        <v>29</v>
      </c>
      <c r="D40" s="88" t="s">
        <v>33</v>
      </c>
      <c r="E40" s="88">
        <v>88.47</v>
      </c>
      <c r="F40" s="89">
        <v>9.5500000000000007</v>
      </c>
      <c r="G40" s="85">
        <f t="shared" si="5"/>
        <v>11.651</v>
      </c>
      <c r="H40" s="86">
        <f t="shared" si="6"/>
        <v>1030.76</v>
      </c>
      <c r="I40" s="19"/>
    </row>
    <row r="41" spans="1:9">
      <c r="A41" s="87"/>
      <c r="B41" s="88" t="s">
        <v>82</v>
      </c>
      <c r="C41" s="8" t="s">
        <v>83</v>
      </c>
      <c r="D41" s="88" t="s">
        <v>33</v>
      </c>
      <c r="E41" s="88">
        <v>5.57</v>
      </c>
      <c r="F41" s="89">
        <v>68.94</v>
      </c>
      <c r="G41" s="85">
        <f t="shared" si="5"/>
        <v>84.106799999999993</v>
      </c>
      <c r="H41" s="86">
        <f t="shared" si="6"/>
        <v>468.47</v>
      </c>
      <c r="I41" s="19"/>
    </row>
    <row r="42" spans="1:9">
      <c r="A42" s="87" t="s">
        <v>39</v>
      </c>
      <c r="B42" s="103" t="s">
        <v>47</v>
      </c>
      <c r="C42" s="104" t="s">
        <v>71</v>
      </c>
      <c r="D42" s="88" t="s">
        <v>34</v>
      </c>
      <c r="E42" s="88">
        <v>14</v>
      </c>
      <c r="F42" s="89">
        <v>416</v>
      </c>
      <c r="G42" s="105">
        <f t="shared" ref="G42:G51" si="7">F42*(ROUNDUP((1+$H$16),2))</f>
        <v>507.52</v>
      </c>
      <c r="H42" s="106">
        <f t="shared" ref="H42:H51" si="8">IF(D42="","",ROUND(E42*G42,2))</f>
        <v>7105.28</v>
      </c>
      <c r="I42" s="19"/>
    </row>
    <row r="43" spans="1:9">
      <c r="A43" s="87"/>
      <c r="B43" s="103">
        <v>92552</v>
      </c>
      <c r="C43" s="104" t="s">
        <v>72</v>
      </c>
      <c r="D43" s="88" t="s">
        <v>34</v>
      </c>
      <c r="E43" s="88">
        <v>7</v>
      </c>
      <c r="F43" s="89">
        <v>1305.24</v>
      </c>
      <c r="G43" s="105">
        <f t="shared" si="7"/>
        <v>1592.3928000000001</v>
      </c>
      <c r="H43" s="106">
        <f t="shared" si="8"/>
        <v>11146.75</v>
      </c>
      <c r="I43" s="19"/>
    </row>
    <row r="44" spans="1:9">
      <c r="A44" s="87"/>
      <c r="B44" s="103">
        <v>92542</v>
      </c>
      <c r="C44" s="104" t="s">
        <v>73</v>
      </c>
      <c r="D44" s="88" t="s">
        <v>33</v>
      </c>
      <c r="E44" s="88">
        <v>214.5</v>
      </c>
      <c r="F44" s="89">
        <v>53.42</v>
      </c>
      <c r="G44" s="105">
        <f t="shared" si="7"/>
        <v>65.172399999999996</v>
      </c>
      <c r="H44" s="106">
        <f t="shared" si="8"/>
        <v>13979.48</v>
      </c>
      <c r="I44" s="19"/>
    </row>
    <row r="45" spans="1:9">
      <c r="A45" s="87"/>
      <c r="B45" s="103">
        <v>94201</v>
      </c>
      <c r="C45" s="104" t="s">
        <v>74</v>
      </c>
      <c r="D45" s="88" t="s">
        <v>33</v>
      </c>
      <c r="E45" s="88">
        <v>214.5</v>
      </c>
      <c r="F45" s="89">
        <v>29.79</v>
      </c>
      <c r="G45" s="105">
        <f t="shared" si="7"/>
        <v>36.343800000000002</v>
      </c>
      <c r="H45" s="106">
        <f t="shared" si="8"/>
        <v>7795.75</v>
      </c>
      <c r="I45" s="19"/>
    </row>
    <row r="46" spans="1:9">
      <c r="A46" s="87"/>
      <c r="B46" s="103">
        <v>94219</v>
      </c>
      <c r="C46" s="104" t="s">
        <v>75</v>
      </c>
      <c r="D46" s="88" t="s">
        <v>32</v>
      </c>
      <c r="E46" s="88">
        <v>19.5</v>
      </c>
      <c r="F46" s="89">
        <v>18.59</v>
      </c>
      <c r="G46" s="105">
        <f t="shared" si="7"/>
        <v>22.6798</v>
      </c>
      <c r="H46" s="106">
        <f t="shared" si="8"/>
        <v>442.26</v>
      </c>
      <c r="I46" s="19"/>
    </row>
    <row r="47" spans="1:9">
      <c r="A47" s="87"/>
      <c r="B47" s="103">
        <v>94228</v>
      </c>
      <c r="C47" s="104" t="s">
        <v>76</v>
      </c>
      <c r="D47" s="88" t="s">
        <v>32</v>
      </c>
      <c r="E47" s="88">
        <v>78</v>
      </c>
      <c r="F47" s="89">
        <v>45.17</v>
      </c>
      <c r="G47" s="105">
        <f t="shared" si="7"/>
        <v>55.107399999999998</v>
      </c>
      <c r="H47" s="106">
        <f t="shared" si="8"/>
        <v>4298.38</v>
      </c>
      <c r="I47" s="19"/>
    </row>
    <row r="48" spans="1:9">
      <c r="A48" s="87" t="s">
        <v>40</v>
      </c>
      <c r="B48" s="107">
        <v>94559</v>
      </c>
      <c r="C48" s="8" t="s">
        <v>78</v>
      </c>
      <c r="D48" s="88" t="s">
        <v>34</v>
      </c>
      <c r="E48" s="88">
        <v>2</v>
      </c>
      <c r="F48" s="89">
        <v>384.22</v>
      </c>
      <c r="G48" s="85">
        <f t="shared" si="7"/>
        <v>468.7484</v>
      </c>
      <c r="H48" s="86">
        <f t="shared" si="8"/>
        <v>937.5</v>
      </c>
      <c r="I48" s="19"/>
    </row>
    <row r="49" spans="1:9">
      <c r="A49" s="87" t="s">
        <v>41</v>
      </c>
      <c r="B49" s="88">
        <v>90842</v>
      </c>
      <c r="C49" s="8" t="s">
        <v>77</v>
      </c>
      <c r="D49" s="88" t="s">
        <v>34</v>
      </c>
      <c r="E49" s="88">
        <v>2</v>
      </c>
      <c r="F49" s="89">
        <v>605.91</v>
      </c>
      <c r="G49" s="85">
        <f t="shared" si="7"/>
        <v>739.21019999999999</v>
      </c>
      <c r="H49" s="86">
        <f t="shared" si="8"/>
        <v>1478.42</v>
      </c>
      <c r="I49" s="19"/>
    </row>
    <row r="50" spans="1:9">
      <c r="A50" s="87" t="s">
        <v>55</v>
      </c>
      <c r="B50" s="108" t="s">
        <v>47</v>
      </c>
      <c r="C50" s="8" t="s">
        <v>43</v>
      </c>
      <c r="D50" s="88" t="s">
        <v>31</v>
      </c>
      <c r="E50" s="88">
        <v>1</v>
      </c>
      <c r="F50" s="89">
        <v>1200</v>
      </c>
      <c r="G50" s="85">
        <f t="shared" si="7"/>
        <v>1464</v>
      </c>
      <c r="H50" s="86">
        <f t="shared" si="8"/>
        <v>1464</v>
      </c>
      <c r="I50" s="19"/>
    </row>
    <row r="51" spans="1:9">
      <c r="A51" s="87" t="s">
        <v>56</v>
      </c>
      <c r="B51" s="109" t="s">
        <v>47</v>
      </c>
      <c r="C51" s="110" t="s">
        <v>30</v>
      </c>
      <c r="D51" s="111" t="s">
        <v>31</v>
      </c>
      <c r="E51" s="111">
        <v>1</v>
      </c>
      <c r="F51" s="112">
        <v>1200</v>
      </c>
      <c r="G51" s="113">
        <f t="shared" si="7"/>
        <v>1464</v>
      </c>
      <c r="H51" s="114">
        <f t="shared" si="8"/>
        <v>1464</v>
      </c>
      <c r="I51" s="19"/>
    </row>
    <row r="52" spans="1:9" ht="13.8" thickBot="1">
      <c r="A52" s="74" t="s">
        <v>18</v>
      </c>
      <c r="B52" s="75"/>
      <c r="C52" s="75"/>
      <c r="D52" s="75"/>
      <c r="E52" s="75"/>
      <c r="F52" s="75"/>
      <c r="G52" s="76"/>
      <c r="H52" s="96">
        <f>SUM(H31:H51)</f>
        <v>77962.27</v>
      </c>
      <c r="I52" s="19"/>
    </row>
    <row r="53" spans="1:9" s="5" customFormat="1" ht="15.75" customHeight="1" thickBot="1">
      <c r="A53" s="115">
        <v>4</v>
      </c>
      <c r="B53" s="116" t="s">
        <v>69</v>
      </c>
      <c r="C53" s="117"/>
      <c r="D53" s="117"/>
      <c r="E53" s="117"/>
      <c r="F53" s="117"/>
      <c r="G53" s="117"/>
      <c r="H53" s="118"/>
      <c r="I53" s="65"/>
    </row>
    <row r="54" spans="1:9">
      <c r="A54" s="66" t="s">
        <v>19</v>
      </c>
      <c r="B54" s="109" t="s">
        <v>47</v>
      </c>
      <c r="C54" s="119" t="s">
        <v>69</v>
      </c>
      <c r="D54" s="120" t="s">
        <v>34</v>
      </c>
      <c r="E54" s="121">
        <v>1</v>
      </c>
      <c r="F54" s="71">
        <v>29000</v>
      </c>
      <c r="G54" s="72">
        <f>F54*(ROUNDUP((1+$H$16),2))</f>
        <v>35380</v>
      </c>
      <c r="H54" s="73">
        <f>IF(D54="","",ROUND(E54*G54,2))</f>
        <v>35380</v>
      </c>
      <c r="I54" s="19"/>
    </row>
    <row r="55" spans="1:9" ht="13.8" thickBot="1">
      <c r="A55" s="122" t="s">
        <v>57</v>
      </c>
      <c r="B55" s="123"/>
      <c r="C55" s="123"/>
      <c r="D55" s="123"/>
      <c r="E55" s="123"/>
      <c r="F55" s="123"/>
      <c r="G55" s="124"/>
      <c r="H55" s="96">
        <f>SUM(H54:H54)</f>
        <v>35380</v>
      </c>
      <c r="I55" s="19"/>
    </row>
    <row r="56" spans="1:9" s="5" customFormat="1" ht="15.75" customHeight="1" thickBot="1">
      <c r="A56" s="115">
        <v>3</v>
      </c>
      <c r="B56" s="116" t="s">
        <v>48</v>
      </c>
      <c r="C56" s="117"/>
      <c r="D56" s="117"/>
      <c r="E56" s="117"/>
      <c r="F56" s="117"/>
      <c r="G56" s="117"/>
      <c r="H56" s="118"/>
      <c r="I56" s="65"/>
    </row>
    <row r="57" spans="1:9">
      <c r="A57" s="66" t="s">
        <v>15</v>
      </c>
      <c r="B57" s="67">
        <v>9537</v>
      </c>
      <c r="C57" s="125" t="s">
        <v>70</v>
      </c>
      <c r="D57" s="126" t="s">
        <v>20</v>
      </c>
      <c r="E57" s="70">
        <v>624</v>
      </c>
      <c r="F57" s="127">
        <v>1.81</v>
      </c>
      <c r="G57" s="72">
        <f>F57*(ROUNDUP((1+$H$16),2))</f>
        <v>2.2082000000000002</v>
      </c>
      <c r="H57" s="73">
        <f>IF(D57="","",ROUND(E57*G57,2))</f>
        <v>1377.92</v>
      </c>
      <c r="I57" s="132"/>
    </row>
    <row r="58" spans="1:9" ht="13.8" thickBot="1">
      <c r="A58" s="74" t="s">
        <v>58</v>
      </c>
      <c r="B58" s="75"/>
      <c r="C58" s="75"/>
      <c r="D58" s="75"/>
      <c r="E58" s="75"/>
      <c r="F58" s="75"/>
      <c r="G58" s="76"/>
      <c r="H58" s="96">
        <f>SUM(H57)</f>
        <v>1377.92</v>
      </c>
      <c r="I58" s="19"/>
    </row>
    <row r="59" spans="1:9" ht="13.8" thickBot="1">
      <c r="A59" s="128" t="s">
        <v>46</v>
      </c>
      <c r="B59" s="129"/>
      <c r="C59" s="129"/>
      <c r="D59" s="129"/>
      <c r="E59" s="129"/>
      <c r="F59" s="129"/>
      <c r="G59" s="130"/>
      <c r="H59" s="131">
        <f>H21+H29+H52+H55+H58</f>
        <v>149547.72</v>
      </c>
      <c r="I59" s="19"/>
    </row>
    <row r="60" spans="1:9">
      <c r="H60" s="1"/>
    </row>
  </sheetData>
  <mergeCells count="21">
    <mergeCell ref="B56:H56"/>
    <mergeCell ref="A58:G58"/>
    <mergeCell ref="A59:G59"/>
    <mergeCell ref="A29:G29"/>
    <mergeCell ref="B22:H22"/>
    <mergeCell ref="B30:H30"/>
    <mergeCell ref="A52:G52"/>
    <mergeCell ref="B53:H53"/>
    <mergeCell ref="A55:G55"/>
    <mergeCell ref="A21:G21"/>
    <mergeCell ref="A7:H7"/>
    <mergeCell ref="A9:H9"/>
    <mergeCell ref="A11:H11"/>
    <mergeCell ref="A12:H12"/>
    <mergeCell ref="A13:E13"/>
    <mergeCell ref="F13:H13"/>
    <mergeCell ref="D14:H14"/>
    <mergeCell ref="A15:H15"/>
    <mergeCell ref="A16:F16"/>
    <mergeCell ref="A17:H17"/>
    <mergeCell ref="B19:H19"/>
  </mergeCells>
  <pageMargins left="0.511811024" right="0.511811024" top="0.78740157499999996" bottom="0.78740157499999996" header="0.31496062000000002" footer="0.31496062000000002"/>
  <pageSetup paperSize="9" scale="70" fitToHeight="0" orientation="portrait" r:id="rId1"/>
  <drawing r:id="rId2"/>
  <legacyDrawing r:id="rId3"/>
  <oleObjects>
    <oleObject progId="CorelDraw.Graphic.16" shapeId="1031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ESCOLINHA</vt:lpstr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</dc:creator>
  <cp:lastModifiedBy>Informática</cp:lastModifiedBy>
  <cp:lastPrinted>2017-07-06T16:38:04Z</cp:lastPrinted>
  <dcterms:created xsi:type="dcterms:W3CDTF">2016-03-30T13:19:33Z</dcterms:created>
  <dcterms:modified xsi:type="dcterms:W3CDTF">2017-07-06T16:50:13Z</dcterms:modified>
</cp:coreProperties>
</file>